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2465" windowHeight="15540" tabRatio="827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G10" i="6"/>
  <c r="D30" i="6"/>
  <c r="C9" i="4"/>
  <c r="C10" i="4"/>
  <c r="C11" i="4"/>
  <c r="C12" i="4"/>
  <c r="C13" i="4"/>
  <c r="L52" i="1"/>
  <c r="M18" i="2"/>
  <c r="W18" i="2"/>
  <c r="X18" i="2"/>
  <c r="AA18" i="2"/>
  <c r="AB18" i="2"/>
  <c r="Y18" i="2"/>
  <c r="Z18" i="2"/>
  <c r="S18" i="2"/>
  <c r="G18" i="2"/>
  <c r="B18" i="2"/>
  <c r="AC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D18" i="2"/>
  <c r="AE18" i="2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F18" i="2"/>
  <c r="AG18" i="2"/>
  <c r="AD18" i="3"/>
  <c r="AD40" i="3"/>
  <c r="AD16" i="3"/>
  <c r="AD28" i="3"/>
  <c r="AD9" i="3"/>
  <c r="AD11" i="3"/>
  <c r="AD21" i="3"/>
  <c r="AD10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30" i="6"/>
  <c r="F30" i="6"/>
  <c r="G30" i="6"/>
  <c r="M6" i="5"/>
  <c r="M7" i="5"/>
  <c r="M8" i="5"/>
  <c r="M9" i="5"/>
  <c r="M10" i="5"/>
  <c r="M3" i="5"/>
  <c r="C6" i="5"/>
  <c r="C7" i="5"/>
  <c r="C8" i="5"/>
  <c r="C9" i="5"/>
  <c r="C10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8" i="7"/>
  <c r="F38" i="7"/>
  <c r="E39" i="7"/>
  <c r="F39" i="7"/>
  <c r="E40" i="7"/>
  <c r="F40" i="7"/>
  <c r="E41" i="7"/>
  <c r="F41" i="7"/>
  <c r="D11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E9" i="5"/>
  <c r="E10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/>
  <c r="E10" i="4"/>
  <c r="G10" i="4"/>
  <c r="E11" i="4"/>
  <c r="G11" i="4"/>
  <c r="E12" i="4"/>
  <c r="G12" i="4"/>
  <c r="E13" i="4"/>
  <c r="G13" i="4"/>
  <c r="E14" i="4"/>
  <c r="G14" i="4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3" i="3"/>
  <c r="B28" i="3"/>
  <c r="B30" i="3"/>
  <c r="B31" i="3"/>
  <c r="O4" i="3"/>
  <c r="Q4" i="3"/>
  <c r="R4" i="3"/>
  <c r="S4" i="3"/>
  <c r="T4" i="3"/>
  <c r="U4" i="3"/>
  <c r="V4" i="3"/>
  <c r="W4" i="3"/>
  <c r="X4" i="3"/>
  <c r="Y4" i="3"/>
  <c r="B5" i="3"/>
  <c r="O5" i="3"/>
  <c r="Q5" i="3"/>
  <c r="R5" i="3"/>
  <c r="S5" i="3"/>
  <c r="T5" i="3"/>
  <c r="U5" i="3"/>
  <c r="V5" i="3"/>
  <c r="W5" i="3"/>
  <c r="X5" i="3"/>
  <c r="Y5" i="3"/>
  <c r="O6" i="3"/>
  <c r="Q6" i="3"/>
  <c r="R6" i="3"/>
  <c r="S6" i="3"/>
  <c r="T6" i="3"/>
  <c r="U6" i="3"/>
  <c r="V6" i="3"/>
  <c r="W6" i="3"/>
  <c r="X6" i="3"/>
  <c r="Y6" i="3"/>
  <c r="O7" i="3"/>
  <c r="Q7" i="3"/>
  <c r="R7" i="3"/>
  <c r="S7" i="3"/>
  <c r="T7" i="3"/>
  <c r="U7" i="3"/>
  <c r="V7" i="3"/>
  <c r="W7" i="3"/>
  <c r="X7" i="3"/>
  <c r="Y7" i="3"/>
  <c r="O8" i="3"/>
  <c r="Q8" i="3"/>
  <c r="R8" i="3"/>
  <c r="S8" i="3"/>
  <c r="T8" i="3"/>
  <c r="U8" i="3"/>
  <c r="V8" i="3"/>
  <c r="W8" i="3"/>
  <c r="X8" i="3"/>
  <c r="Y8" i="3"/>
  <c r="O9" i="3"/>
  <c r="Q9" i="3"/>
  <c r="R9" i="3"/>
  <c r="S9" i="3"/>
  <c r="T9" i="3"/>
  <c r="U9" i="3"/>
  <c r="V9" i="3"/>
  <c r="W9" i="3"/>
  <c r="X9" i="3"/>
  <c r="Y9" i="3"/>
  <c r="O10" i="3"/>
  <c r="Q10" i="3"/>
  <c r="R10" i="3"/>
  <c r="S10" i="3"/>
  <c r="T10" i="3"/>
  <c r="U10" i="3"/>
  <c r="V10" i="3"/>
  <c r="W10" i="3"/>
  <c r="X10" i="3"/>
  <c r="Y10" i="3"/>
  <c r="O11" i="3"/>
  <c r="Q11" i="3"/>
  <c r="R11" i="3"/>
  <c r="S11" i="3"/>
  <c r="T11" i="3"/>
  <c r="U11" i="3"/>
  <c r="V11" i="3"/>
  <c r="W11" i="3"/>
  <c r="X11" i="3"/>
  <c r="Y11" i="3"/>
  <c r="O12" i="3"/>
  <c r="Q12" i="3"/>
  <c r="R12" i="3"/>
  <c r="S12" i="3"/>
  <c r="T12" i="3"/>
  <c r="U12" i="3"/>
  <c r="V12" i="3"/>
  <c r="W12" i="3"/>
  <c r="X12" i="3"/>
  <c r="Y12" i="3"/>
  <c r="O13" i="3"/>
  <c r="Q13" i="3"/>
  <c r="R13" i="3"/>
  <c r="S13" i="3"/>
  <c r="T13" i="3"/>
  <c r="U13" i="3"/>
  <c r="V13" i="3"/>
  <c r="W13" i="3"/>
  <c r="X13" i="3"/>
  <c r="Y13" i="3"/>
  <c r="O14" i="3"/>
  <c r="Q14" i="3"/>
  <c r="R14" i="3"/>
  <c r="S14" i="3"/>
  <c r="T14" i="3"/>
  <c r="U14" i="3"/>
  <c r="V14" i="3"/>
  <c r="W14" i="3"/>
  <c r="X14" i="3"/>
  <c r="Y14" i="3"/>
  <c r="O15" i="3"/>
  <c r="Q15" i="3"/>
  <c r="R15" i="3"/>
  <c r="S15" i="3"/>
  <c r="T15" i="3"/>
  <c r="U15" i="3"/>
  <c r="V15" i="3"/>
  <c r="W15" i="3"/>
  <c r="X15" i="3"/>
  <c r="Y15" i="3"/>
  <c r="O16" i="3"/>
  <c r="Q16" i="3"/>
  <c r="R16" i="3"/>
  <c r="S16" i="3"/>
  <c r="T16" i="3"/>
  <c r="U16" i="3"/>
  <c r="V16" i="3"/>
  <c r="W16" i="3"/>
  <c r="X16" i="3"/>
  <c r="Y16" i="3"/>
  <c r="O17" i="3"/>
  <c r="Q17" i="3"/>
  <c r="R17" i="3"/>
  <c r="S17" i="3"/>
  <c r="T17" i="3"/>
  <c r="U17" i="3"/>
  <c r="V17" i="3"/>
  <c r="W17" i="3"/>
  <c r="X17" i="3"/>
  <c r="Y17" i="3"/>
  <c r="O18" i="3"/>
  <c r="Q18" i="3"/>
  <c r="R18" i="3"/>
  <c r="S18" i="3"/>
  <c r="T18" i="3"/>
  <c r="U18" i="3"/>
  <c r="V18" i="3"/>
  <c r="W18" i="3"/>
  <c r="X18" i="3"/>
  <c r="Y18" i="3"/>
  <c r="O19" i="3"/>
  <c r="Q19" i="3"/>
  <c r="R19" i="3"/>
  <c r="S19" i="3"/>
  <c r="T19" i="3"/>
  <c r="U19" i="3"/>
  <c r="V19" i="3"/>
  <c r="W19" i="3"/>
  <c r="X19" i="3"/>
  <c r="Y19" i="3"/>
  <c r="O20" i="3"/>
  <c r="Q20" i="3"/>
  <c r="R20" i="3"/>
  <c r="S20" i="3"/>
  <c r="T20" i="3"/>
  <c r="U20" i="3"/>
  <c r="V20" i="3"/>
  <c r="W20" i="3"/>
  <c r="X20" i="3"/>
  <c r="Y20" i="3"/>
  <c r="O21" i="3"/>
  <c r="Q21" i="3"/>
  <c r="R21" i="3"/>
  <c r="S21" i="3"/>
  <c r="T21" i="3"/>
  <c r="U21" i="3"/>
  <c r="V21" i="3"/>
  <c r="W21" i="3"/>
  <c r="X21" i="3"/>
  <c r="Y21" i="3"/>
  <c r="O22" i="3"/>
  <c r="Q22" i="3"/>
  <c r="R22" i="3"/>
  <c r="S22" i="3"/>
  <c r="T22" i="3"/>
  <c r="U22" i="3"/>
  <c r="V22" i="3"/>
  <c r="W22" i="3"/>
  <c r="X22" i="3"/>
  <c r="Y22" i="3"/>
  <c r="O23" i="3"/>
  <c r="Q23" i="3"/>
  <c r="R23" i="3"/>
  <c r="S23" i="3"/>
  <c r="T23" i="3"/>
  <c r="U23" i="3"/>
  <c r="V23" i="3"/>
  <c r="W23" i="3"/>
  <c r="X23" i="3"/>
  <c r="Y23" i="3"/>
  <c r="B24" i="3"/>
  <c r="O24" i="3"/>
  <c r="Q24" i="3"/>
  <c r="R24" i="3"/>
  <c r="S24" i="3"/>
  <c r="T24" i="3"/>
  <c r="U24" i="3"/>
  <c r="V24" i="3"/>
  <c r="W24" i="3"/>
  <c r="X24" i="3"/>
  <c r="Y24" i="3"/>
  <c r="B25" i="3"/>
  <c r="O25" i="3"/>
  <c r="Q25" i="3"/>
  <c r="R25" i="3"/>
  <c r="S25" i="3"/>
  <c r="T25" i="3"/>
  <c r="U25" i="3"/>
  <c r="V25" i="3"/>
  <c r="W25" i="3"/>
  <c r="X25" i="3"/>
  <c r="Y25" i="3"/>
  <c r="B26" i="3"/>
  <c r="O26" i="3"/>
  <c r="Q26" i="3"/>
  <c r="R26" i="3"/>
  <c r="S26" i="3"/>
  <c r="T26" i="3"/>
  <c r="U26" i="3"/>
  <c r="V26" i="3"/>
  <c r="W26" i="3"/>
  <c r="X26" i="3"/>
  <c r="Y26" i="3"/>
  <c r="B27" i="3"/>
  <c r="O27" i="3"/>
  <c r="Q27" i="3"/>
  <c r="R27" i="3"/>
  <c r="S27" i="3"/>
  <c r="T27" i="3"/>
  <c r="U27" i="3"/>
  <c r="V27" i="3"/>
  <c r="W27" i="3"/>
  <c r="X27" i="3"/>
  <c r="Y27" i="3"/>
  <c r="O28" i="3"/>
  <c r="Q28" i="3"/>
  <c r="R28" i="3"/>
  <c r="S28" i="3"/>
  <c r="T28" i="3"/>
  <c r="U28" i="3"/>
  <c r="V28" i="3"/>
  <c r="W28" i="3"/>
  <c r="X28" i="3"/>
  <c r="Y28" i="3"/>
  <c r="B29" i="3"/>
  <c r="O29" i="3"/>
  <c r="Q29" i="3"/>
  <c r="R29" i="3"/>
  <c r="S29" i="3"/>
  <c r="T29" i="3"/>
  <c r="U29" i="3"/>
  <c r="V29" i="3"/>
  <c r="W29" i="3"/>
  <c r="X29" i="3"/>
  <c r="Y29" i="3"/>
  <c r="O30" i="3"/>
  <c r="Q30" i="3"/>
  <c r="R30" i="3"/>
  <c r="S30" i="3"/>
  <c r="T30" i="3"/>
  <c r="U30" i="3"/>
  <c r="V30" i="3"/>
  <c r="W30" i="3"/>
  <c r="X30" i="3"/>
  <c r="Y30" i="3"/>
  <c r="O31" i="3"/>
  <c r="Q31" i="3"/>
  <c r="R31" i="3"/>
  <c r="S31" i="3"/>
  <c r="T31" i="3"/>
  <c r="U31" i="3"/>
  <c r="V31" i="3"/>
  <c r="W31" i="3"/>
  <c r="X31" i="3"/>
  <c r="Y31" i="3"/>
  <c r="B32" i="3"/>
  <c r="O32" i="3"/>
  <c r="Q32" i="3"/>
  <c r="R32" i="3"/>
  <c r="S32" i="3"/>
  <c r="T32" i="3"/>
  <c r="U32" i="3"/>
  <c r="V32" i="3"/>
  <c r="W32" i="3"/>
  <c r="X32" i="3"/>
  <c r="Y32" i="3"/>
  <c r="O33" i="3"/>
  <c r="Q33" i="3"/>
  <c r="R33" i="3"/>
  <c r="S33" i="3"/>
  <c r="T33" i="3"/>
  <c r="U33" i="3"/>
  <c r="V33" i="3"/>
  <c r="W33" i="3"/>
  <c r="X33" i="3"/>
  <c r="Y33" i="3"/>
  <c r="B34" i="3"/>
  <c r="O34" i="3"/>
  <c r="Q34" i="3"/>
  <c r="R34" i="3"/>
  <c r="S34" i="3"/>
  <c r="T34" i="3"/>
  <c r="U34" i="3"/>
  <c r="V34" i="3"/>
  <c r="W34" i="3"/>
  <c r="X34" i="3"/>
  <c r="Y34" i="3"/>
  <c r="B35" i="3"/>
  <c r="O35" i="3"/>
  <c r="Q35" i="3"/>
  <c r="R35" i="3"/>
  <c r="S35" i="3"/>
  <c r="T35" i="3"/>
  <c r="U35" i="3"/>
  <c r="V35" i="3"/>
  <c r="W35" i="3"/>
  <c r="X35" i="3"/>
  <c r="Y35" i="3"/>
  <c r="B36" i="3"/>
  <c r="O36" i="3"/>
  <c r="Q36" i="3"/>
  <c r="R36" i="3"/>
  <c r="S36" i="3"/>
  <c r="T36" i="3"/>
  <c r="U36" i="3"/>
  <c r="V36" i="3"/>
  <c r="W36" i="3"/>
  <c r="X36" i="3"/>
  <c r="Y36" i="3"/>
  <c r="B37" i="3"/>
  <c r="O37" i="3"/>
  <c r="Q37" i="3"/>
  <c r="R37" i="3"/>
  <c r="S37" i="3"/>
  <c r="T37" i="3"/>
  <c r="U37" i="3"/>
  <c r="V37" i="3"/>
  <c r="W37" i="3"/>
  <c r="X37" i="3"/>
  <c r="Y37" i="3"/>
  <c r="B38" i="3"/>
  <c r="O38" i="3"/>
  <c r="Q38" i="3"/>
  <c r="R38" i="3"/>
  <c r="S38" i="3"/>
  <c r="T38" i="3"/>
  <c r="U38" i="3"/>
  <c r="V38" i="3"/>
  <c r="W38" i="3"/>
  <c r="X38" i="3"/>
  <c r="Y38" i="3"/>
  <c r="B39" i="3"/>
  <c r="O39" i="3"/>
  <c r="Q39" i="3"/>
  <c r="R39" i="3"/>
  <c r="S39" i="3"/>
  <c r="T39" i="3"/>
  <c r="U39" i="3"/>
  <c r="V39" i="3"/>
  <c r="W39" i="3"/>
  <c r="X39" i="3"/>
  <c r="Y39" i="3"/>
  <c r="B40" i="3"/>
  <c r="O40" i="3"/>
  <c r="Q40" i="3"/>
  <c r="R40" i="3"/>
  <c r="S40" i="3"/>
  <c r="T40" i="3"/>
  <c r="U40" i="3"/>
  <c r="V40" i="3"/>
  <c r="W40" i="3"/>
  <c r="X40" i="3"/>
  <c r="Y40" i="3"/>
  <c r="B41" i="3"/>
  <c r="O41" i="3"/>
  <c r="Q41" i="3"/>
  <c r="R41" i="3"/>
  <c r="S41" i="3"/>
  <c r="T41" i="3"/>
  <c r="U41" i="3"/>
  <c r="V41" i="3"/>
  <c r="W41" i="3"/>
  <c r="X41" i="3"/>
  <c r="Y41" i="3"/>
  <c r="B42" i="3"/>
  <c r="O42" i="3"/>
  <c r="Q42" i="3"/>
  <c r="R42" i="3"/>
  <c r="S42" i="3"/>
  <c r="T42" i="3"/>
  <c r="U42" i="3"/>
  <c r="V42" i="3"/>
  <c r="W42" i="3"/>
  <c r="X42" i="3"/>
  <c r="Y42" i="3"/>
  <c r="B43" i="3"/>
  <c r="O43" i="3"/>
  <c r="Q43" i="3"/>
  <c r="R43" i="3"/>
  <c r="S43" i="3"/>
  <c r="T43" i="3"/>
  <c r="U43" i="3"/>
  <c r="V43" i="3"/>
  <c r="W43" i="3"/>
  <c r="X43" i="3"/>
  <c r="Y43" i="3"/>
  <c r="N4" i="4"/>
  <c r="N6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/>
  <c r="Z459" i="1"/>
  <c r="AA459" i="1"/>
  <c r="R460" i="1"/>
  <c r="R461" i="1"/>
  <c r="V461" i="1"/>
  <c r="W461" i="1"/>
  <c r="Z461" i="1"/>
  <c r="AA461" i="1"/>
  <c r="R462" i="1"/>
  <c r="R463" i="1"/>
  <c r="V463" i="1"/>
  <c r="W463" i="1"/>
  <c r="Z463" i="1"/>
  <c r="AA463" i="1"/>
  <c r="R464" i="1"/>
  <c r="V464" i="1"/>
  <c r="W464" i="1"/>
  <c r="X464" i="1"/>
  <c r="Y464" i="1"/>
  <c r="Z464" i="1"/>
  <c r="AA464" i="1"/>
  <c r="X463" i="1"/>
  <c r="Y463" i="1"/>
  <c r="X462" i="1"/>
  <c r="Y462" i="1"/>
  <c r="X461" i="1"/>
  <c r="Y461" i="1"/>
  <c r="X460" i="1"/>
  <c r="Y460" i="1"/>
  <c r="X459" i="1"/>
  <c r="Y459" i="1"/>
  <c r="X458" i="1"/>
  <c r="Y458" i="1"/>
  <c r="N5" i="4"/>
  <c r="M4" i="5"/>
  <c r="M5" i="5"/>
  <c r="N8" i="4"/>
  <c r="N7" i="4"/>
  <c r="N4" i="5"/>
  <c r="N5" i="5"/>
  <c r="C8" i="4"/>
  <c r="C3" i="4"/>
  <c r="C4" i="4"/>
  <c r="C5" i="4"/>
  <c r="C6" i="4"/>
  <c r="C7" i="4"/>
  <c r="C5" i="5"/>
  <c r="C4" i="5"/>
  <c r="E5" i="5"/>
  <c r="D8" i="4"/>
  <c r="D7" i="4"/>
  <c r="D5" i="5"/>
  <c r="K22" i="4"/>
  <c r="K21" i="4"/>
  <c r="K23" i="4"/>
  <c r="N3" i="4"/>
  <c r="Z4" i="3"/>
  <c r="V460" i="1"/>
  <c r="W460" i="1"/>
  <c r="Z458" i="1"/>
  <c r="Z462" i="1"/>
  <c r="V462" i="1"/>
  <c r="W462" i="1"/>
  <c r="Z460" i="1"/>
  <c r="AA460" i="1"/>
  <c r="V458" i="1"/>
  <c r="W458" i="1"/>
  <c r="AB464" i="1"/>
  <c r="AC464" i="1"/>
  <c r="AB463" i="1"/>
  <c r="AB461" i="1"/>
  <c r="AB459" i="1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B460" i="1"/>
  <c r="AC460" i="1"/>
  <c r="AD464" i="1"/>
  <c r="AE464" i="1"/>
  <c r="AF464" i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/>
  <c r="AE460" i="1"/>
  <c r="AF460" i="1"/>
  <c r="AD4" i="3"/>
  <c r="AE461" i="1"/>
  <c r="AF461" i="1"/>
  <c r="AE463" i="1"/>
  <c r="AF463" i="1"/>
  <c r="AC462" i="1"/>
  <c r="AD462" i="1"/>
  <c r="AC458" i="1"/>
  <c r="AD458" i="1"/>
  <c r="AE459" i="1"/>
  <c r="AF459" i="1"/>
  <c r="AE458" i="1"/>
  <c r="AF458" i="1"/>
  <c r="AE462" i="1"/>
  <c r="AF462" i="1"/>
  <c r="G8" i="6"/>
  <c r="R303" i="1"/>
  <c r="R304" i="1"/>
  <c r="L304" i="1"/>
  <c r="L303" i="1"/>
  <c r="V304" i="1"/>
  <c r="W304" i="1"/>
  <c r="V303" i="1"/>
  <c r="W303" i="1"/>
  <c r="R164" i="1"/>
  <c r="R163" i="1"/>
  <c r="R162" i="1"/>
  <c r="L162" i="1"/>
  <c r="L163" i="1"/>
  <c r="L164" i="1"/>
  <c r="X164" i="1"/>
  <c r="Y164" i="1"/>
  <c r="X163" i="1"/>
  <c r="Y163" i="1"/>
  <c r="X162" i="1"/>
  <c r="Y162" i="1"/>
  <c r="R376" i="1"/>
  <c r="R375" i="1"/>
  <c r="V375" i="1"/>
  <c r="W375" i="1"/>
  <c r="P4" i="5"/>
  <c r="Z376" i="1"/>
  <c r="AB376" i="1"/>
  <c r="X376" i="1"/>
  <c r="Y376" i="1"/>
  <c r="V376" i="1"/>
  <c r="W376" i="1"/>
  <c r="X375" i="1"/>
  <c r="Y375" i="1"/>
  <c r="H6" i="4"/>
  <c r="V163" i="1"/>
  <c r="W163" i="1"/>
  <c r="Z162" i="1"/>
  <c r="X304" i="1"/>
  <c r="Y304" i="1"/>
  <c r="X303" i="1"/>
  <c r="Y303" i="1"/>
  <c r="Z375" i="1"/>
  <c r="V164" i="1"/>
  <c r="W164" i="1"/>
  <c r="V162" i="1"/>
  <c r="W162" i="1"/>
  <c r="Z164" i="1"/>
  <c r="AB164" i="1"/>
  <c r="Z163" i="1"/>
  <c r="AB163" i="1"/>
  <c r="Z304" i="1"/>
  <c r="Z303" i="1"/>
  <c r="AB303" i="1"/>
  <c r="AA304" i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L376" i="1"/>
  <c r="L375" i="1"/>
  <c r="E6" i="4"/>
  <c r="G6" i="4"/>
  <c r="I6" i="4"/>
  <c r="F26" i="6"/>
  <c r="G26" i="6"/>
  <c r="F37" i="6"/>
  <c r="G37" i="6"/>
  <c r="B57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60" i="6"/>
  <c r="B61" i="6"/>
  <c r="B62" i="6"/>
  <c r="B63" i="6"/>
  <c r="E58" i="6"/>
  <c r="B56" i="6"/>
  <c r="B54" i="6"/>
  <c r="G46" i="6"/>
  <c r="G45" i="6"/>
  <c r="F41" i="6"/>
  <c r="G41" i="6"/>
  <c r="F40" i="6"/>
  <c r="G40" i="6"/>
  <c r="F46" i="7"/>
  <c r="AE376" i="1"/>
  <c r="AF376" i="1"/>
  <c r="AE164" i="1"/>
  <c r="AF164" i="1"/>
  <c r="AD162" i="1"/>
  <c r="AC162" i="1"/>
  <c r="AE162" i="1"/>
  <c r="AF162" i="1"/>
  <c r="AE303" i="1"/>
  <c r="AF303" i="1"/>
  <c r="AC304" i="1"/>
  <c r="AD304" i="1"/>
  <c r="AC375" i="1"/>
  <c r="AD375" i="1"/>
  <c r="AE163" i="1"/>
  <c r="AF163" i="1"/>
  <c r="E46" i="7"/>
  <c r="E18" i="6"/>
  <c r="F18" i="6"/>
  <c r="G18" i="6"/>
  <c r="C58" i="6"/>
  <c r="G58" i="6"/>
  <c r="D58" i="6"/>
  <c r="F58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8" i="6"/>
  <c r="G28" i="6"/>
  <c r="F27" i="6"/>
  <c r="G27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AE304" i="1"/>
  <c r="AF304" i="1"/>
  <c r="E32" i="7"/>
  <c r="E17" i="6"/>
  <c r="F17" i="6"/>
  <c r="G17" i="6"/>
  <c r="F25" i="7"/>
  <c r="F32" i="7"/>
  <c r="AE375" i="1"/>
  <c r="AF375" i="1"/>
  <c r="J6" i="4"/>
  <c r="G3" i="5"/>
  <c r="Q3" i="5"/>
  <c r="G5" i="5"/>
  <c r="G6" i="5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6" i="6"/>
  <c r="U8" i="5"/>
  <c r="U3" i="5"/>
  <c r="R6" i="5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AC5" i="2"/>
  <c r="AE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AC8" i="2"/>
  <c r="AD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C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C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L325" i="1"/>
  <c r="R325" i="1"/>
  <c r="V325" i="1"/>
  <c r="W325" i="1"/>
  <c r="X325" i="1"/>
  <c r="Y325" i="1"/>
  <c r="Z325" i="1"/>
  <c r="L326" i="1"/>
  <c r="R326" i="1"/>
  <c r="V326" i="1"/>
  <c r="W326" i="1"/>
  <c r="X326" i="1"/>
  <c r="Y326" i="1"/>
  <c r="Z326" i="1"/>
  <c r="AA326" i="1"/>
  <c r="L327" i="1"/>
  <c r="R327" i="1"/>
  <c r="V327" i="1"/>
  <c r="W327" i="1"/>
  <c r="X327" i="1"/>
  <c r="Y327" i="1"/>
  <c r="Z327" i="1"/>
  <c r="AA327" i="1"/>
  <c r="L328" i="1"/>
  <c r="R328" i="1"/>
  <c r="V328" i="1"/>
  <c r="W328" i="1"/>
  <c r="X328" i="1"/>
  <c r="Y328" i="1"/>
  <c r="Z328" i="1"/>
  <c r="AA328" i="1"/>
  <c r="L329" i="1"/>
  <c r="R329" i="1"/>
  <c r="V329" i="1"/>
  <c r="W329" i="1"/>
  <c r="X329" i="1"/>
  <c r="Y329" i="1"/>
  <c r="Z329" i="1"/>
  <c r="AA329" i="1"/>
  <c r="R52" i="1"/>
  <c r="V52" i="1"/>
  <c r="W52" i="1"/>
  <c r="X52" i="1"/>
  <c r="Y52" i="1"/>
  <c r="Z52" i="1"/>
  <c r="AA52" i="1"/>
  <c r="L53" i="1"/>
  <c r="R53" i="1"/>
  <c r="V53" i="1"/>
  <c r="W53" i="1"/>
  <c r="X53" i="1"/>
  <c r="Y53" i="1"/>
  <c r="Z53" i="1"/>
  <c r="AA53" i="1"/>
  <c r="L54" i="1"/>
  <c r="R54" i="1"/>
  <c r="V54" i="1"/>
  <c r="W54" i="1"/>
  <c r="X54" i="1"/>
  <c r="Y54" i="1"/>
  <c r="Z54" i="1"/>
  <c r="AA54" i="1"/>
  <c r="L55" i="1"/>
  <c r="R55" i="1"/>
  <c r="V55" i="1"/>
  <c r="W55" i="1"/>
  <c r="X55" i="1"/>
  <c r="Y55" i="1"/>
  <c r="Z55" i="1"/>
  <c r="AA55" i="1"/>
  <c r="L56" i="1"/>
  <c r="R56" i="1"/>
  <c r="V56" i="1"/>
  <c r="W56" i="1"/>
  <c r="X56" i="1"/>
  <c r="Y56" i="1"/>
  <c r="Z56" i="1"/>
  <c r="AA56" i="1"/>
  <c r="R57" i="1"/>
  <c r="V57" i="1"/>
  <c r="W57" i="1"/>
  <c r="X57" i="1"/>
  <c r="Y57" i="1"/>
  <c r="Z57" i="1"/>
  <c r="AA57" i="1"/>
  <c r="R58" i="1"/>
  <c r="V58" i="1"/>
  <c r="W58" i="1"/>
  <c r="X58" i="1"/>
  <c r="Y58" i="1"/>
  <c r="Z58" i="1"/>
  <c r="AA58" i="1"/>
  <c r="R59" i="1"/>
  <c r="V59" i="1"/>
  <c r="W59" i="1"/>
  <c r="X59" i="1"/>
  <c r="Y59" i="1"/>
  <c r="Z59" i="1"/>
  <c r="AA59" i="1"/>
  <c r="R60" i="1"/>
  <c r="V60" i="1"/>
  <c r="W60" i="1"/>
  <c r="X60" i="1"/>
  <c r="Y60" i="1"/>
  <c r="Z60" i="1"/>
  <c r="AA60" i="1"/>
  <c r="R61" i="1"/>
  <c r="V61" i="1"/>
  <c r="W61" i="1"/>
  <c r="X61" i="1"/>
  <c r="Y61" i="1"/>
  <c r="Z61" i="1"/>
  <c r="AA61" i="1"/>
  <c r="R62" i="1"/>
  <c r="V62" i="1"/>
  <c r="W62" i="1"/>
  <c r="X62" i="1"/>
  <c r="Y62" i="1"/>
  <c r="Z62" i="1"/>
  <c r="AA62" i="1"/>
  <c r="L386" i="1"/>
  <c r="R386" i="1"/>
  <c r="V386" i="1"/>
  <c r="W386" i="1"/>
  <c r="X386" i="1"/>
  <c r="Y386" i="1"/>
  <c r="Z386" i="1"/>
  <c r="AA386" i="1"/>
  <c r="L387" i="1"/>
  <c r="R387" i="1"/>
  <c r="V387" i="1"/>
  <c r="W387" i="1"/>
  <c r="X387" i="1"/>
  <c r="Y387" i="1"/>
  <c r="Z387" i="1"/>
  <c r="AA387" i="1"/>
  <c r="L390" i="1"/>
  <c r="R390" i="1"/>
  <c r="V390" i="1"/>
  <c r="W390" i="1"/>
  <c r="X390" i="1"/>
  <c r="Y390" i="1"/>
  <c r="Z390" i="1"/>
  <c r="AA390" i="1"/>
  <c r="L388" i="1"/>
  <c r="R388" i="1"/>
  <c r="V388" i="1"/>
  <c r="W388" i="1"/>
  <c r="X388" i="1"/>
  <c r="Y388" i="1"/>
  <c r="Z388" i="1"/>
  <c r="AA388" i="1"/>
  <c r="L389" i="1"/>
  <c r="R389" i="1"/>
  <c r="V389" i="1"/>
  <c r="W389" i="1"/>
  <c r="X389" i="1"/>
  <c r="Y389" i="1"/>
  <c r="Z389" i="1"/>
  <c r="AA389" i="1"/>
  <c r="L391" i="1"/>
  <c r="R391" i="1"/>
  <c r="V391" i="1"/>
  <c r="W391" i="1"/>
  <c r="X391" i="1"/>
  <c r="Y391" i="1"/>
  <c r="Z391" i="1"/>
  <c r="AA391" i="1"/>
  <c r="L392" i="1"/>
  <c r="R392" i="1"/>
  <c r="V392" i="1"/>
  <c r="W392" i="1"/>
  <c r="X392" i="1"/>
  <c r="Y392" i="1"/>
  <c r="Z392" i="1"/>
  <c r="AA392" i="1"/>
  <c r="L393" i="1"/>
  <c r="R393" i="1"/>
  <c r="V393" i="1"/>
  <c r="W393" i="1"/>
  <c r="X393" i="1"/>
  <c r="Y393" i="1"/>
  <c r="Z393" i="1"/>
  <c r="AA393" i="1"/>
  <c r="L394" i="1"/>
  <c r="R394" i="1"/>
  <c r="V394" i="1"/>
  <c r="W394" i="1"/>
  <c r="X394" i="1"/>
  <c r="Y394" i="1"/>
  <c r="Z394" i="1"/>
  <c r="AA394" i="1"/>
  <c r="L395" i="1"/>
  <c r="R395" i="1"/>
  <c r="V395" i="1"/>
  <c r="W395" i="1"/>
  <c r="X395" i="1"/>
  <c r="Y395" i="1"/>
  <c r="Z395" i="1"/>
  <c r="AA395" i="1"/>
  <c r="L397" i="1"/>
  <c r="R397" i="1"/>
  <c r="V397" i="1"/>
  <c r="W397" i="1"/>
  <c r="X397" i="1"/>
  <c r="Y397" i="1"/>
  <c r="Z397" i="1"/>
  <c r="AA397" i="1"/>
  <c r="L396" i="1"/>
  <c r="R396" i="1"/>
  <c r="V396" i="1"/>
  <c r="W396" i="1"/>
  <c r="X396" i="1"/>
  <c r="Y396" i="1"/>
  <c r="Z396" i="1"/>
  <c r="AA396" i="1"/>
  <c r="L398" i="1"/>
  <c r="R398" i="1"/>
  <c r="V398" i="1"/>
  <c r="W398" i="1"/>
  <c r="X398" i="1"/>
  <c r="Y398" i="1"/>
  <c r="Z398" i="1"/>
  <c r="AA398" i="1"/>
  <c r="L399" i="1"/>
  <c r="R399" i="1"/>
  <c r="V399" i="1"/>
  <c r="W399" i="1"/>
  <c r="X399" i="1"/>
  <c r="Y399" i="1"/>
  <c r="Z399" i="1"/>
  <c r="AA399" i="1"/>
  <c r="L400" i="1"/>
  <c r="R400" i="1"/>
  <c r="V400" i="1"/>
  <c r="W400" i="1"/>
  <c r="X400" i="1"/>
  <c r="Y400" i="1"/>
  <c r="Z400" i="1"/>
  <c r="AA400" i="1"/>
  <c r="L401" i="1"/>
  <c r="R401" i="1"/>
  <c r="V401" i="1"/>
  <c r="W401" i="1"/>
  <c r="X401" i="1"/>
  <c r="Y401" i="1"/>
  <c r="Z401" i="1"/>
  <c r="AA401" i="1"/>
  <c r="L402" i="1"/>
  <c r="R402" i="1"/>
  <c r="V402" i="1"/>
  <c r="W402" i="1"/>
  <c r="X402" i="1"/>
  <c r="Y402" i="1"/>
  <c r="Z402" i="1"/>
  <c r="AA402" i="1"/>
  <c r="L405" i="1"/>
  <c r="R405" i="1"/>
  <c r="V405" i="1"/>
  <c r="W405" i="1"/>
  <c r="X405" i="1"/>
  <c r="Y405" i="1"/>
  <c r="Z405" i="1"/>
  <c r="AA405" i="1"/>
  <c r="L403" i="1"/>
  <c r="R403" i="1"/>
  <c r="V403" i="1"/>
  <c r="W403" i="1"/>
  <c r="X403" i="1"/>
  <c r="Y403" i="1"/>
  <c r="Z403" i="1"/>
  <c r="AA403" i="1"/>
  <c r="L404" i="1"/>
  <c r="R404" i="1"/>
  <c r="V404" i="1"/>
  <c r="W404" i="1"/>
  <c r="X404" i="1"/>
  <c r="Y404" i="1"/>
  <c r="Z404" i="1"/>
  <c r="AA404" i="1"/>
  <c r="L406" i="1"/>
  <c r="R406" i="1"/>
  <c r="V406" i="1"/>
  <c r="W406" i="1"/>
  <c r="X406" i="1"/>
  <c r="Y406" i="1"/>
  <c r="Z406" i="1"/>
  <c r="AA406" i="1"/>
  <c r="L407" i="1"/>
  <c r="R407" i="1"/>
  <c r="V407" i="1"/>
  <c r="W407" i="1"/>
  <c r="X407" i="1"/>
  <c r="Y407" i="1"/>
  <c r="Z407" i="1"/>
  <c r="AA407" i="1"/>
  <c r="L63" i="1"/>
  <c r="R63" i="1"/>
  <c r="V63" i="1"/>
  <c r="W63" i="1"/>
  <c r="X63" i="1"/>
  <c r="Y63" i="1"/>
  <c r="Z63" i="1"/>
  <c r="AA63" i="1"/>
  <c r="L64" i="1"/>
  <c r="R64" i="1"/>
  <c r="V64" i="1"/>
  <c r="W64" i="1"/>
  <c r="X64" i="1"/>
  <c r="Y64" i="1"/>
  <c r="Z64" i="1"/>
  <c r="AA64" i="1"/>
  <c r="L65" i="1"/>
  <c r="R65" i="1"/>
  <c r="V65" i="1"/>
  <c r="W65" i="1"/>
  <c r="X65" i="1"/>
  <c r="Y65" i="1"/>
  <c r="Z65" i="1"/>
  <c r="AA65" i="1"/>
  <c r="L66" i="1"/>
  <c r="R66" i="1"/>
  <c r="V66" i="1"/>
  <c r="W66" i="1"/>
  <c r="X66" i="1"/>
  <c r="Y66" i="1"/>
  <c r="Z66" i="1"/>
  <c r="AA66" i="1"/>
  <c r="L67" i="1"/>
  <c r="R67" i="1"/>
  <c r="V67" i="1"/>
  <c r="W67" i="1"/>
  <c r="X67" i="1"/>
  <c r="Y67" i="1"/>
  <c r="Z67" i="1"/>
  <c r="AA67" i="1"/>
  <c r="L68" i="1"/>
  <c r="R68" i="1"/>
  <c r="V68" i="1"/>
  <c r="W68" i="1"/>
  <c r="X68" i="1"/>
  <c r="Y68" i="1"/>
  <c r="Z68" i="1"/>
  <c r="AA68" i="1"/>
  <c r="L69" i="1"/>
  <c r="R69" i="1"/>
  <c r="V69" i="1"/>
  <c r="W69" i="1"/>
  <c r="X69" i="1"/>
  <c r="Y69" i="1"/>
  <c r="Z69" i="1"/>
  <c r="AA69" i="1"/>
  <c r="L70" i="1"/>
  <c r="R70" i="1"/>
  <c r="V70" i="1"/>
  <c r="W70" i="1"/>
  <c r="X70" i="1"/>
  <c r="Y70" i="1"/>
  <c r="Z70" i="1"/>
  <c r="AA70" i="1"/>
  <c r="L71" i="1"/>
  <c r="R71" i="1"/>
  <c r="V71" i="1"/>
  <c r="W71" i="1"/>
  <c r="X71" i="1"/>
  <c r="Y71" i="1"/>
  <c r="Z71" i="1"/>
  <c r="AA71" i="1"/>
  <c r="L72" i="1"/>
  <c r="R72" i="1"/>
  <c r="V72" i="1"/>
  <c r="W72" i="1"/>
  <c r="X72" i="1"/>
  <c r="Y72" i="1"/>
  <c r="Z72" i="1"/>
  <c r="AA72" i="1"/>
  <c r="L73" i="1"/>
  <c r="R73" i="1"/>
  <c r="V73" i="1"/>
  <c r="W73" i="1"/>
  <c r="X73" i="1"/>
  <c r="Y73" i="1"/>
  <c r="Z73" i="1"/>
  <c r="AA73" i="1"/>
  <c r="L74" i="1"/>
  <c r="R74" i="1"/>
  <c r="V74" i="1"/>
  <c r="W74" i="1"/>
  <c r="X74" i="1"/>
  <c r="Y74" i="1"/>
  <c r="Z74" i="1"/>
  <c r="AA74" i="1"/>
  <c r="L75" i="1"/>
  <c r="R75" i="1"/>
  <c r="V75" i="1"/>
  <c r="W75" i="1"/>
  <c r="X75" i="1"/>
  <c r="Y75" i="1"/>
  <c r="Z75" i="1"/>
  <c r="AA75" i="1"/>
  <c r="L76" i="1"/>
  <c r="R76" i="1"/>
  <c r="V76" i="1"/>
  <c r="W76" i="1"/>
  <c r="X76" i="1"/>
  <c r="Y76" i="1"/>
  <c r="Z76" i="1"/>
  <c r="AA76" i="1"/>
  <c r="L79" i="1"/>
  <c r="R79" i="1"/>
  <c r="V79" i="1"/>
  <c r="W79" i="1"/>
  <c r="X79" i="1"/>
  <c r="Y79" i="1"/>
  <c r="Z79" i="1"/>
  <c r="AA79" i="1"/>
  <c r="L80" i="1"/>
  <c r="R80" i="1"/>
  <c r="V80" i="1"/>
  <c r="W80" i="1"/>
  <c r="X80" i="1"/>
  <c r="Y80" i="1"/>
  <c r="Z80" i="1"/>
  <c r="AA80" i="1"/>
  <c r="L81" i="1"/>
  <c r="R81" i="1"/>
  <c r="V81" i="1"/>
  <c r="W81" i="1"/>
  <c r="X81" i="1"/>
  <c r="Y81" i="1"/>
  <c r="Z81" i="1"/>
  <c r="AA81" i="1"/>
  <c r="L82" i="1"/>
  <c r="R82" i="1"/>
  <c r="V82" i="1"/>
  <c r="W82" i="1"/>
  <c r="X82" i="1"/>
  <c r="Y82" i="1"/>
  <c r="Z82" i="1"/>
  <c r="AA82" i="1"/>
  <c r="L83" i="1"/>
  <c r="R83" i="1"/>
  <c r="V83" i="1"/>
  <c r="W83" i="1"/>
  <c r="X83" i="1"/>
  <c r="Y83" i="1"/>
  <c r="Z83" i="1"/>
  <c r="AA83" i="1"/>
  <c r="L85" i="1"/>
  <c r="R85" i="1"/>
  <c r="V85" i="1"/>
  <c r="W85" i="1"/>
  <c r="X85" i="1"/>
  <c r="Y85" i="1"/>
  <c r="Z85" i="1"/>
  <c r="AA85" i="1"/>
  <c r="L84" i="1"/>
  <c r="R84" i="1"/>
  <c r="V84" i="1"/>
  <c r="W84" i="1"/>
  <c r="X84" i="1"/>
  <c r="Y84" i="1"/>
  <c r="Z84" i="1"/>
  <c r="AA84" i="1"/>
  <c r="L86" i="1"/>
  <c r="R86" i="1"/>
  <c r="V86" i="1"/>
  <c r="W86" i="1"/>
  <c r="X86" i="1"/>
  <c r="Y86" i="1"/>
  <c r="Z86" i="1"/>
  <c r="AA86" i="1"/>
  <c r="L87" i="1"/>
  <c r="R87" i="1"/>
  <c r="V87" i="1"/>
  <c r="W87" i="1"/>
  <c r="X87" i="1"/>
  <c r="Y87" i="1"/>
  <c r="Z87" i="1"/>
  <c r="AA87" i="1"/>
  <c r="L88" i="1"/>
  <c r="R88" i="1"/>
  <c r="V88" i="1"/>
  <c r="W88" i="1"/>
  <c r="X88" i="1"/>
  <c r="Y88" i="1"/>
  <c r="Z88" i="1"/>
  <c r="AA88" i="1"/>
  <c r="L89" i="1"/>
  <c r="R89" i="1"/>
  <c r="V89" i="1"/>
  <c r="W89" i="1"/>
  <c r="X89" i="1"/>
  <c r="Y89" i="1"/>
  <c r="Z89" i="1"/>
  <c r="AA89" i="1"/>
  <c r="L90" i="1"/>
  <c r="R90" i="1"/>
  <c r="V90" i="1"/>
  <c r="W90" i="1"/>
  <c r="X90" i="1"/>
  <c r="Y90" i="1"/>
  <c r="Z90" i="1"/>
  <c r="AA90" i="1"/>
  <c r="L91" i="1"/>
  <c r="R91" i="1"/>
  <c r="V91" i="1"/>
  <c r="W91" i="1"/>
  <c r="X91" i="1"/>
  <c r="Y91" i="1"/>
  <c r="Z91" i="1"/>
  <c r="AA91" i="1"/>
  <c r="L92" i="1"/>
  <c r="R92" i="1"/>
  <c r="V92" i="1"/>
  <c r="W92" i="1"/>
  <c r="X92" i="1"/>
  <c r="Y92" i="1"/>
  <c r="Z92" i="1"/>
  <c r="AA92" i="1"/>
  <c r="L93" i="1"/>
  <c r="R93" i="1"/>
  <c r="V93" i="1"/>
  <c r="W93" i="1"/>
  <c r="X93" i="1"/>
  <c r="Y93" i="1"/>
  <c r="Z93" i="1"/>
  <c r="AA93" i="1"/>
  <c r="L94" i="1"/>
  <c r="R94" i="1"/>
  <c r="V94" i="1"/>
  <c r="W94" i="1"/>
  <c r="X94" i="1"/>
  <c r="Y94" i="1"/>
  <c r="Z94" i="1"/>
  <c r="AA94" i="1"/>
  <c r="L96" i="1"/>
  <c r="R96" i="1"/>
  <c r="V96" i="1"/>
  <c r="W96" i="1"/>
  <c r="X96" i="1"/>
  <c r="Y96" i="1"/>
  <c r="Z96" i="1"/>
  <c r="AA96" i="1"/>
  <c r="L95" i="1"/>
  <c r="R95" i="1"/>
  <c r="V95" i="1"/>
  <c r="W95" i="1"/>
  <c r="X95" i="1"/>
  <c r="Y95" i="1"/>
  <c r="Z95" i="1"/>
  <c r="AA95" i="1"/>
  <c r="L97" i="1"/>
  <c r="R97" i="1"/>
  <c r="V97" i="1"/>
  <c r="W97" i="1"/>
  <c r="X97" i="1"/>
  <c r="Y97" i="1"/>
  <c r="Z97" i="1"/>
  <c r="AA97" i="1"/>
  <c r="L98" i="1"/>
  <c r="R98" i="1"/>
  <c r="V98" i="1"/>
  <c r="W98" i="1"/>
  <c r="X98" i="1"/>
  <c r="Y98" i="1"/>
  <c r="Z98" i="1"/>
  <c r="AA98" i="1"/>
  <c r="L99" i="1"/>
  <c r="R99" i="1"/>
  <c r="V99" i="1"/>
  <c r="W99" i="1"/>
  <c r="X99" i="1"/>
  <c r="Y99" i="1"/>
  <c r="Z99" i="1"/>
  <c r="AA99" i="1"/>
  <c r="L100" i="1"/>
  <c r="R100" i="1"/>
  <c r="V100" i="1"/>
  <c r="W100" i="1"/>
  <c r="X100" i="1"/>
  <c r="Y100" i="1"/>
  <c r="Z100" i="1"/>
  <c r="AA100" i="1"/>
  <c r="L103" i="1"/>
  <c r="R103" i="1"/>
  <c r="V103" i="1"/>
  <c r="W103" i="1"/>
  <c r="X103" i="1"/>
  <c r="Y103" i="1"/>
  <c r="Z103" i="1"/>
  <c r="AA103" i="1"/>
  <c r="L104" i="1"/>
  <c r="R104" i="1"/>
  <c r="V104" i="1"/>
  <c r="W104" i="1"/>
  <c r="X104" i="1"/>
  <c r="Y104" i="1"/>
  <c r="Z104" i="1"/>
  <c r="AA104" i="1"/>
  <c r="L105" i="1"/>
  <c r="R105" i="1"/>
  <c r="V105" i="1"/>
  <c r="W105" i="1"/>
  <c r="X105" i="1"/>
  <c r="Y105" i="1"/>
  <c r="Z105" i="1"/>
  <c r="AA105" i="1"/>
  <c r="L106" i="1"/>
  <c r="R106" i="1"/>
  <c r="V106" i="1"/>
  <c r="W106" i="1"/>
  <c r="X106" i="1"/>
  <c r="Y106" i="1"/>
  <c r="Z106" i="1"/>
  <c r="AA106" i="1"/>
  <c r="L107" i="1"/>
  <c r="R107" i="1"/>
  <c r="V107" i="1"/>
  <c r="W107" i="1"/>
  <c r="X107" i="1"/>
  <c r="Y107" i="1"/>
  <c r="Z107" i="1"/>
  <c r="AA107" i="1"/>
  <c r="L5" i="1"/>
  <c r="R5" i="1"/>
  <c r="V5" i="1"/>
  <c r="W5" i="1"/>
  <c r="X5" i="1"/>
  <c r="Y5" i="1"/>
  <c r="Z5" i="1"/>
  <c r="AA5" i="1"/>
  <c r="L6" i="1"/>
  <c r="R6" i="1"/>
  <c r="V6" i="1"/>
  <c r="W6" i="1"/>
  <c r="X6" i="1"/>
  <c r="Y6" i="1"/>
  <c r="Z6" i="1"/>
  <c r="AA6" i="1"/>
  <c r="L7" i="1"/>
  <c r="R7" i="1"/>
  <c r="V7" i="1"/>
  <c r="W7" i="1"/>
  <c r="X7" i="1"/>
  <c r="Y7" i="1"/>
  <c r="Z7" i="1"/>
  <c r="AA7" i="1"/>
  <c r="L8" i="1"/>
  <c r="R8" i="1"/>
  <c r="V8" i="1"/>
  <c r="W8" i="1"/>
  <c r="X8" i="1"/>
  <c r="Y8" i="1"/>
  <c r="Z8" i="1"/>
  <c r="AA8" i="1"/>
  <c r="L9" i="1"/>
  <c r="R9" i="1"/>
  <c r="V9" i="1"/>
  <c r="W9" i="1"/>
  <c r="X9" i="1"/>
  <c r="Y9" i="1"/>
  <c r="Z9" i="1"/>
  <c r="AA9" i="1"/>
  <c r="L10" i="1"/>
  <c r="R10" i="1"/>
  <c r="V10" i="1"/>
  <c r="W10" i="1"/>
  <c r="X10" i="1"/>
  <c r="Y10" i="1"/>
  <c r="Z10" i="1"/>
  <c r="AA10" i="1"/>
  <c r="L11" i="1"/>
  <c r="R11" i="1"/>
  <c r="V11" i="1"/>
  <c r="W11" i="1"/>
  <c r="X11" i="1"/>
  <c r="Y11" i="1"/>
  <c r="Z11" i="1"/>
  <c r="AA11" i="1"/>
  <c r="L12" i="1"/>
  <c r="R12" i="1"/>
  <c r="V12" i="1"/>
  <c r="W12" i="1"/>
  <c r="X12" i="1"/>
  <c r="Y12" i="1"/>
  <c r="Z12" i="1"/>
  <c r="AA12" i="1"/>
  <c r="L13" i="1"/>
  <c r="R13" i="1"/>
  <c r="V13" i="1"/>
  <c r="W13" i="1"/>
  <c r="X13" i="1"/>
  <c r="Y13" i="1"/>
  <c r="Z13" i="1"/>
  <c r="AA13" i="1"/>
  <c r="L14" i="1"/>
  <c r="R14" i="1"/>
  <c r="V14" i="1"/>
  <c r="W14" i="1"/>
  <c r="X14" i="1"/>
  <c r="Y14" i="1"/>
  <c r="Z14" i="1"/>
  <c r="AA14" i="1"/>
  <c r="L15" i="1"/>
  <c r="R15" i="1"/>
  <c r="V15" i="1"/>
  <c r="W15" i="1"/>
  <c r="X15" i="1"/>
  <c r="Y15" i="1"/>
  <c r="Z15" i="1"/>
  <c r="AA15" i="1"/>
  <c r="L16" i="1"/>
  <c r="R16" i="1"/>
  <c r="V16" i="1"/>
  <c r="W16" i="1"/>
  <c r="X16" i="1"/>
  <c r="Y16" i="1"/>
  <c r="Z16" i="1"/>
  <c r="AA16" i="1"/>
  <c r="L17" i="1"/>
  <c r="R17" i="1"/>
  <c r="V17" i="1"/>
  <c r="W17" i="1"/>
  <c r="X17" i="1"/>
  <c r="Y17" i="1"/>
  <c r="Z17" i="1"/>
  <c r="AA17" i="1"/>
  <c r="L18" i="1"/>
  <c r="R18" i="1"/>
  <c r="V18" i="1"/>
  <c r="W18" i="1"/>
  <c r="X18" i="1"/>
  <c r="Y18" i="1"/>
  <c r="Z18" i="1"/>
  <c r="AA18" i="1"/>
  <c r="L108" i="1"/>
  <c r="R108" i="1"/>
  <c r="V108" i="1"/>
  <c r="W108" i="1"/>
  <c r="X108" i="1"/>
  <c r="Y108" i="1"/>
  <c r="Z108" i="1"/>
  <c r="AA108" i="1"/>
  <c r="L109" i="1"/>
  <c r="R109" i="1"/>
  <c r="V109" i="1"/>
  <c r="W109" i="1"/>
  <c r="X109" i="1"/>
  <c r="Y109" i="1"/>
  <c r="Z109" i="1"/>
  <c r="AA109" i="1"/>
  <c r="L110" i="1"/>
  <c r="R110" i="1"/>
  <c r="V110" i="1"/>
  <c r="W110" i="1"/>
  <c r="X110" i="1"/>
  <c r="Y110" i="1"/>
  <c r="Z110" i="1"/>
  <c r="AA110" i="1"/>
  <c r="L111" i="1"/>
  <c r="R111" i="1"/>
  <c r="V111" i="1"/>
  <c r="W111" i="1"/>
  <c r="X111" i="1"/>
  <c r="Y111" i="1"/>
  <c r="Z111" i="1"/>
  <c r="AA111" i="1"/>
  <c r="L112" i="1"/>
  <c r="E4" i="4"/>
  <c r="G4" i="4"/>
  <c r="R112" i="1"/>
  <c r="V112" i="1"/>
  <c r="W112" i="1"/>
  <c r="X112" i="1"/>
  <c r="Y112" i="1"/>
  <c r="H4" i="4"/>
  <c r="Z112" i="1"/>
  <c r="AA112" i="1"/>
  <c r="L113" i="1"/>
  <c r="R113" i="1"/>
  <c r="V113" i="1"/>
  <c r="W113" i="1"/>
  <c r="X113" i="1"/>
  <c r="Y113" i="1"/>
  <c r="Z113" i="1"/>
  <c r="AA113" i="1"/>
  <c r="L114" i="1"/>
  <c r="R114" i="1"/>
  <c r="V114" i="1"/>
  <c r="W114" i="1"/>
  <c r="X114" i="1"/>
  <c r="Y114" i="1"/>
  <c r="Z114" i="1"/>
  <c r="AA114" i="1"/>
  <c r="L115" i="1"/>
  <c r="R115" i="1"/>
  <c r="V115" i="1"/>
  <c r="W115" i="1"/>
  <c r="X115" i="1"/>
  <c r="Y115" i="1"/>
  <c r="Z115" i="1"/>
  <c r="AA115" i="1"/>
  <c r="R116" i="1"/>
  <c r="V116" i="1"/>
  <c r="W116" i="1"/>
  <c r="X116" i="1"/>
  <c r="Y116" i="1"/>
  <c r="Z116" i="1"/>
  <c r="R117" i="1"/>
  <c r="V117" i="1"/>
  <c r="W117" i="1"/>
  <c r="X117" i="1"/>
  <c r="Y117" i="1"/>
  <c r="Z117" i="1"/>
  <c r="AA117" i="1"/>
  <c r="L118" i="1"/>
  <c r="R118" i="1"/>
  <c r="V118" i="1"/>
  <c r="W118" i="1"/>
  <c r="X118" i="1"/>
  <c r="Y118" i="1"/>
  <c r="Z118" i="1"/>
  <c r="AA118" i="1"/>
  <c r="L119" i="1"/>
  <c r="R119" i="1"/>
  <c r="V119" i="1"/>
  <c r="W119" i="1"/>
  <c r="X119" i="1"/>
  <c r="Y119" i="1"/>
  <c r="Z119" i="1"/>
  <c r="AA119" i="1"/>
  <c r="L120" i="1"/>
  <c r="E7" i="4"/>
  <c r="G7" i="4"/>
  <c r="R120" i="1"/>
  <c r="V120" i="1"/>
  <c r="W120" i="1"/>
  <c r="X120" i="1"/>
  <c r="Y120" i="1"/>
  <c r="H7" i="4"/>
  <c r="Z120" i="1"/>
  <c r="L121" i="1"/>
  <c r="R121" i="1"/>
  <c r="V121" i="1"/>
  <c r="W121" i="1"/>
  <c r="X121" i="1"/>
  <c r="Y121" i="1"/>
  <c r="Z121" i="1"/>
  <c r="AA121" i="1"/>
  <c r="L123" i="1"/>
  <c r="R123" i="1"/>
  <c r="V123" i="1"/>
  <c r="W123" i="1"/>
  <c r="X123" i="1"/>
  <c r="Y123" i="1"/>
  <c r="Z123" i="1"/>
  <c r="AA123" i="1"/>
  <c r="L124" i="1"/>
  <c r="R124" i="1"/>
  <c r="V124" i="1"/>
  <c r="W124" i="1"/>
  <c r="X124" i="1"/>
  <c r="Y124" i="1"/>
  <c r="Z124" i="1"/>
  <c r="AA124" i="1"/>
  <c r="L122" i="1"/>
  <c r="R122" i="1"/>
  <c r="V122" i="1"/>
  <c r="W122" i="1"/>
  <c r="X122" i="1"/>
  <c r="Y122" i="1"/>
  <c r="Z122" i="1"/>
  <c r="AA122" i="1"/>
  <c r="L125" i="1"/>
  <c r="R125" i="1"/>
  <c r="V125" i="1"/>
  <c r="W125" i="1"/>
  <c r="X125" i="1"/>
  <c r="Y125" i="1"/>
  <c r="Z125" i="1"/>
  <c r="AA125" i="1"/>
  <c r="L126" i="1"/>
  <c r="R126" i="1"/>
  <c r="V126" i="1"/>
  <c r="W126" i="1"/>
  <c r="X126" i="1"/>
  <c r="Y126" i="1"/>
  <c r="Z126" i="1"/>
  <c r="AA126" i="1"/>
  <c r="L127" i="1"/>
  <c r="R127" i="1"/>
  <c r="V127" i="1"/>
  <c r="W127" i="1"/>
  <c r="X127" i="1"/>
  <c r="Y127" i="1"/>
  <c r="Z127" i="1"/>
  <c r="AA127" i="1"/>
  <c r="L128" i="1"/>
  <c r="R128" i="1"/>
  <c r="V128" i="1"/>
  <c r="W128" i="1"/>
  <c r="X128" i="1"/>
  <c r="Y128" i="1"/>
  <c r="Z128" i="1"/>
  <c r="AA128" i="1"/>
  <c r="L129" i="1"/>
  <c r="R129" i="1"/>
  <c r="V129" i="1"/>
  <c r="W129" i="1"/>
  <c r="X129" i="1"/>
  <c r="Y129" i="1"/>
  <c r="Z129" i="1"/>
  <c r="AA129" i="1"/>
  <c r="L130" i="1"/>
  <c r="R130" i="1"/>
  <c r="V130" i="1"/>
  <c r="W130" i="1"/>
  <c r="X130" i="1"/>
  <c r="Y130" i="1"/>
  <c r="Z130" i="1"/>
  <c r="AA130" i="1"/>
  <c r="L131" i="1"/>
  <c r="R131" i="1"/>
  <c r="V131" i="1"/>
  <c r="W131" i="1"/>
  <c r="X131" i="1"/>
  <c r="Y131" i="1"/>
  <c r="Z131" i="1"/>
  <c r="AA131" i="1"/>
  <c r="L132" i="1"/>
  <c r="R132" i="1"/>
  <c r="V132" i="1"/>
  <c r="W132" i="1"/>
  <c r="X132" i="1"/>
  <c r="Y132" i="1"/>
  <c r="Z132" i="1"/>
  <c r="AA132" i="1"/>
  <c r="L133" i="1"/>
  <c r="R133" i="1"/>
  <c r="V133" i="1"/>
  <c r="W133" i="1"/>
  <c r="X133" i="1"/>
  <c r="Y133" i="1"/>
  <c r="Z133" i="1"/>
  <c r="AA133" i="1"/>
  <c r="L134" i="1"/>
  <c r="R134" i="1"/>
  <c r="V134" i="1"/>
  <c r="W134" i="1"/>
  <c r="X134" i="1"/>
  <c r="Y134" i="1"/>
  <c r="Z134" i="1"/>
  <c r="AA134" i="1"/>
  <c r="L135" i="1"/>
  <c r="R135" i="1"/>
  <c r="V135" i="1"/>
  <c r="W135" i="1"/>
  <c r="X135" i="1"/>
  <c r="Y135" i="1"/>
  <c r="Z135" i="1"/>
  <c r="AA135" i="1"/>
  <c r="L136" i="1"/>
  <c r="R136" i="1"/>
  <c r="V136" i="1"/>
  <c r="W136" i="1"/>
  <c r="X136" i="1"/>
  <c r="Y136" i="1"/>
  <c r="Z136" i="1"/>
  <c r="AA136" i="1"/>
  <c r="L137" i="1"/>
  <c r="R137" i="1"/>
  <c r="V137" i="1"/>
  <c r="W137" i="1"/>
  <c r="X137" i="1"/>
  <c r="Y137" i="1"/>
  <c r="Z137" i="1"/>
  <c r="AA137" i="1"/>
  <c r="R408" i="1"/>
  <c r="V408" i="1"/>
  <c r="W408" i="1"/>
  <c r="X408" i="1"/>
  <c r="Y408" i="1"/>
  <c r="H5" i="5"/>
  <c r="I5" i="5"/>
  <c r="Z408" i="1"/>
  <c r="AA408" i="1"/>
  <c r="R409" i="1"/>
  <c r="V409" i="1"/>
  <c r="W409" i="1"/>
  <c r="X409" i="1"/>
  <c r="Y409" i="1"/>
  <c r="Z409" i="1"/>
  <c r="AA409" i="1"/>
  <c r="R410" i="1"/>
  <c r="V410" i="1"/>
  <c r="W410" i="1"/>
  <c r="X410" i="1"/>
  <c r="Y410" i="1"/>
  <c r="Z410" i="1"/>
  <c r="AA410" i="1"/>
  <c r="R411" i="1"/>
  <c r="V411" i="1"/>
  <c r="W411" i="1"/>
  <c r="X411" i="1"/>
  <c r="Y411" i="1"/>
  <c r="Z411" i="1"/>
  <c r="AA411" i="1"/>
  <c r="R412" i="1"/>
  <c r="V412" i="1"/>
  <c r="W412" i="1"/>
  <c r="X412" i="1"/>
  <c r="Y412" i="1"/>
  <c r="Z412" i="1"/>
  <c r="AA412" i="1"/>
  <c r="R413" i="1"/>
  <c r="V413" i="1"/>
  <c r="W413" i="1"/>
  <c r="X413" i="1"/>
  <c r="Y413" i="1"/>
  <c r="Z413" i="1"/>
  <c r="AA413" i="1"/>
  <c r="R414" i="1"/>
  <c r="V414" i="1"/>
  <c r="W414" i="1"/>
  <c r="X414" i="1"/>
  <c r="Y414" i="1"/>
  <c r="Z414" i="1"/>
  <c r="AA414" i="1"/>
  <c r="R415" i="1"/>
  <c r="V415" i="1"/>
  <c r="W415" i="1"/>
  <c r="X415" i="1"/>
  <c r="Y415" i="1"/>
  <c r="Z415" i="1"/>
  <c r="AA415" i="1"/>
  <c r="R416" i="1"/>
  <c r="V416" i="1"/>
  <c r="W416" i="1"/>
  <c r="X416" i="1"/>
  <c r="Y416" i="1"/>
  <c r="Z416" i="1"/>
  <c r="AA416" i="1"/>
  <c r="L138" i="1"/>
  <c r="R138" i="1"/>
  <c r="V138" i="1"/>
  <c r="W138" i="1"/>
  <c r="X138" i="1"/>
  <c r="Y138" i="1"/>
  <c r="Z138" i="1"/>
  <c r="AA138" i="1"/>
  <c r="L139" i="1"/>
  <c r="R139" i="1"/>
  <c r="V139" i="1"/>
  <c r="W139" i="1"/>
  <c r="X139" i="1"/>
  <c r="Y139" i="1"/>
  <c r="Z139" i="1"/>
  <c r="AA139" i="1"/>
  <c r="L140" i="1"/>
  <c r="R140" i="1"/>
  <c r="V140" i="1"/>
  <c r="W140" i="1"/>
  <c r="X140" i="1"/>
  <c r="Y140" i="1"/>
  <c r="Z140" i="1"/>
  <c r="AA140" i="1"/>
  <c r="L141" i="1"/>
  <c r="R141" i="1"/>
  <c r="V141" i="1"/>
  <c r="W141" i="1"/>
  <c r="X141" i="1"/>
  <c r="Y141" i="1"/>
  <c r="Z141" i="1"/>
  <c r="AA141" i="1"/>
  <c r="L142" i="1"/>
  <c r="R142" i="1"/>
  <c r="V142" i="1"/>
  <c r="W142" i="1"/>
  <c r="X142" i="1"/>
  <c r="Y142" i="1"/>
  <c r="Z142" i="1"/>
  <c r="AA142" i="1"/>
  <c r="L143" i="1"/>
  <c r="R143" i="1"/>
  <c r="V143" i="1"/>
  <c r="W143" i="1"/>
  <c r="X143" i="1"/>
  <c r="Y143" i="1"/>
  <c r="Z143" i="1"/>
  <c r="AA143" i="1"/>
  <c r="L144" i="1"/>
  <c r="R144" i="1"/>
  <c r="V144" i="1"/>
  <c r="W144" i="1"/>
  <c r="X144" i="1"/>
  <c r="Y144" i="1"/>
  <c r="Z144" i="1"/>
  <c r="AA144" i="1"/>
  <c r="L145" i="1"/>
  <c r="R145" i="1"/>
  <c r="V145" i="1"/>
  <c r="W145" i="1"/>
  <c r="X145" i="1"/>
  <c r="Y145" i="1"/>
  <c r="Z145" i="1"/>
  <c r="AA145" i="1"/>
  <c r="L146" i="1"/>
  <c r="R146" i="1"/>
  <c r="V146" i="1"/>
  <c r="W146" i="1"/>
  <c r="X146" i="1"/>
  <c r="Y146" i="1"/>
  <c r="Z146" i="1"/>
  <c r="AA146" i="1"/>
  <c r="L147" i="1"/>
  <c r="R147" i="1"/>
  <c r="V147" i="1"/>
  <c r="W147" i="1"/>
  <c r="X147" i="1"/>
  <c r="Y147" i="1"/>
  <c r="Z147" i="1"/>
  <c r="AA147" i="1"/>
  <c r="L148" i="1"/>
  <c r="R148" i="1"/>
  <c r="V148" i="1"/>
  <c r="W148" i="1"/>
  <c r="X148" i="1"/>
  <c r="Y148" i="1"/>
  <c r="Z148" i="1"/>
  <c r="AA148" i="1"/>
  <c r="L149" i="1"/>
  <c r="R149" i="1"/>
  <c r="V149" i="1"/>
  <c r="W149" i="1"/>
  <c r="X149" i="1"/>
  <c r="Y149" i="1"/>
  <c r="Z149" i="1"/>
  <c r="AA149" i="1"/>
  <c r="L150" i="1"/>
  <c r="R150" i="1"/>
  <c r="V150" i="1"/>
  <c r="W150" i="1"/>
  <c r="X150" i="1"/>
  <c r="Y150" i="1"/>
  <c r="Z150" i="1"/>
  <c r="AA150" i="1"/>
  <c r="L151" i="1"/>
  <c r="R151" i="1"/>
  <c r="V151" i="1"/>
  <c r="W151" i="1"/>
  <c r="X151" i="1"/>
  <c r="Y151" i="1"/>
  <c r="Z151" i="1"/>
  <c r="AA151" i="1"/>
  <c r="L152" i="1"/>
  <c r="R152" i="1"/>
  <c r="V152" i="1"/>
  <c r="W152" i="1"/>
  <c r="X152" i="1"/>
  <c r="Y152" i="1"/>
  <c r="Z152" i="1"/>
  <c r="AA152" i="1"/>
  <c r="L153" i="1"/>
  <c r="R153" i="1"/>
  <c r="V153" i="1"/>
  <c r="W153" i="1"/>
  <c r="X153" i="1"/>
  <c r="Y153" i="1"/>
  <c r="Z153" i="1"/>
  <c r="AA153" i="1"/>
  <c r="L154" i="1"/>
  <c r="R154" i="1"/>
  <c r="V154" i="1"/>
  <c r="W154" i="1"/>
  <c r="X154" i="1"/>
  <c r="Y154" i="1"/>
  <c r="Z154" i="1"/>
  <c r="AA154" i="1"/>
  <c r="L155" i="1"/>
  <c r="R155" i="1"/>
  <c r="V155" i="1"/>
  <c r="W155" i="1"/>
  <c r="X155" i="1"/>
  <c r="Y155" i="1"/>
  <c r="Z155" i="1"/>
  <c r="AA155" i="1"/>
  <c r="L156" i="1"/>
  <c r="R156" i="1"/>
  <c r="V156" i="1"/>
  <c r="W156" i="1"/>
  <c r="X156" i="1"/>
  <c r="Y156" i="1"/>
  <c r="Z156" i="1"/>
  <c r="AA156" i="1"/>
  <c r="L157" i="1"/>
  <c r="R157" i="1"/>
  <c r="V157" i="1"/>
  <c r="W157" i="1"/>
  <c r="X157" i="1"/>
  <c r="Y157" i="1"/>
  <c r="Z157" i="1"/>
  <c r="AA157" i="1"/>
  <c r="L158" i="1"/>
  <c r="R158" i="1"/>
  <c r="V158" i="1"/>
  <c r="W158" i="1"/>
  <c r="X158" i="1"/>
  <c r="Y158" i="1"/>
  <c r="Z158" i="1"/>
  <c r="AA158" i="1"/>
  <c r="L159" i="1"/>
  <c r="R159" i="1"/>
  <c r="V159" i="1"/>
  <c r="W159" i="1"/>
  <c r="X159" i="1"/>
  <c r="Y159" i="1"/>
  <c r="Z159" i="1"/>
  <c r="AA159" i="1"/>
  <c r="L160" i="1"/>
  <c r="R160" i="1"/>
  <c r="V160" i="1"/>
  <c r="W160" i="1"/>
  <c r="X160" i="1"/>
  <c r="Y160" i="1"/>
  <c r="Z160" i="1"/>
  <c r="AA160" i="1"/>
  <c r="L161" i="1"/>
  <c r="R161" i="1"/>
  <c r="V161" i="1"/>
  <c r="W161" i="1"/>
  <c r="X161" i="1"/>
  <c r="Y161" i="1"/>
  <c r="Z161" i="1"/>
  <c r="AA161" i="1"/>
  <c r="L417" i="1"/>
  <c r="R417" i="1"/>
  <c r="V417" i="1"/>
  <c r="W417" i="1"/>
  <c r="X417" i="1"/>
  <c r="Y417" i="1"/>
  <c r="Z417" i="1"/>
  <c r="AA417" i="1"/>
  <c r="L418" i="1"/>
  <c r="R418" i="1"/>
  <c r="V418" i="1"/>
  <c r="W418" i="1"/>
  <c r="X418" i="1"/>
  <c r="Y418" i="1"/>
  <c r="Z418" i="1"/>
  <c r="AA418" i="1"/>
  <c r="L419" i="1"/>
  <c r="R419" i="1"/>
  <c r="V419" i="1"/>
  <c r="W419" i="1"/>
  <c r="X419" i="1"/>
  <c r="Y419" i="1"/>
  <c r="Z419" i="1"/>
  <c r="AA419" i="1"/>
  <c r="L420" i="1"/>
  <c r="R420" i="1"/>
  <c r="V420" i="1"/>
  <c r="W420" i="1"/>
  <c r="X420" i="1"/>
  <c r="Y420" i="1"/>
  <c r="Z420" i="1"/>
  <c r="AA420" i="1"/>
  <c r="L421" i="1"/>
  <c r="R421" i="1"/>
  <c r="V421" i="1"/>
  <c r="W421" i="1"/>
  <c r="X421" i="1"/>
  <c r="Y421" i="1"/>
  <c r="Z421" i="1"/>
  <c r="AA421" i="1"/>
  <c r="L422" i="1"/>
  <c r="R422" i="1"/>
  <c r="V422" i="1"/>
  <c r="W422" i="1"/>
  <c r="X422" i="1"/>
  <c r="Y422" i="1"/>
  <c r="Z422" i="1"/>
  <c r="AA422" i="1"/>
  <c r="L423" i="1"/>
  <c r="R423" i="1"/>
  <c r="V423" i="1"/>
  <c r="W423" i="1"/>
  <c r="X423" i="1"/>
  <c r="Y423" i="1"/>
  <c r="Z423" i="1"/>
  <c r="AA423" i="1"/>
  <c r="L424" i="1"/>
  <c r="R424" i="1"/>
  <c r="V424" i="1"/>
  <c r="W424" i="1"/>
  <c r="X424" i="1"/>
  <c r="Y424" i="1"/>
  <c r="Z424" i="1"/>
  <c r="AA424" i="1"/>
  <c r="L425" i="1"/>
  <c r="R425" i="1"/>
  <c r="V425" i="1"/>
  <c r="W425" i="1"/>
  <c r="X425" i="1"/>
  <c r="Y425" i="1"/>
  <c r="Z425" i="1"/>
  <c r="AA425" i="1"/>
  <c r="L426" i="1"/>
  <c r="R426" i="1"/>
  <c r="V426" i="1"/>
  <c r="W426" i="1"/>
  <c r="X426" i="1"/>
  <c r="Y426" i="1"/>
  <c r="Z426" i="1"/>
  <c r="AA426" i="1"/>
  <c r="L427" i="1"/>
  <c r="E4" i="5"/>
  <c r="G4" i="5"/>
  <c r="R427" i="1"/>
  <c r="V427" i="1"/>
  <c r="W427" i="1"/>
  <c r="X427" i="1"/>
  <c r="Y427" i="1"/>
  <c r="H4" i="5"/>
  <c r="Z427" i="1"/>
  <c r="AA427" i="1"/>
  <c r="L428" i="1"/>
  <c r="R428" i="1"/>
  <c r="V428" i="1"/>
  <c r="W428" i="1"/>
  <c r="X428" i="1"/>
  <c r="Y428" i="1"/>
  <c r="Z428" i="1"/>
  <c r="AA428" i="1"/>
  <c r="L429" i="1"/>
  <c r="R429" i="1"/>
  <c r="V429" i="1"/>
  <c r="W429" i="1"/>
  <c r="X429" i="1"/>
  <c r="Y429" i="1"/>
  <c r="Z429" i="1"/>
  <c r="AA429" i="1"/>
  <c r="R165" i="1"/>
  <c r="V165" i="1"/>
  <c r="W165" i="1"/>
  <c r="X165" i="1"/>
  <c r="Y165" i="1"/>
  <c r="Z165" i="1"/>
  <c r="AA165" i="1"/>
  <c r="R166" i="1"/>
  <c r="V166" i="1"/>
  <c r="W166" i="1"/>
  <c r="X166" i="1"/>
  <c r="Y166" i="1"/>
  <c r="Z166" i="1"/>
  <c r="AA166" i="1"/>
  <c r="R167" i="1"/>
  <c r="V167" i="1"/>
  <c r="W167" i="1"/>
  <c r="X167" i="1"/>
  <c r="Y167" i="1"/>
  <c r="Z167" i="1"/>
  <c r="AA167" i="1"/>
  <c r="R168" i="1"/>
  <c r="V168" i="1"/>
  <c r="W168" i="1"/>
  <c r="X168" i="1"/>
  <c r="Y168" i="1"/>
  <c r="Z168" i="1"/>
  <c r="AA168" i="1"/>
  <c r="R19" i="1"/>
  <c r="V19" i="1"/>
  <c r="W19" i="1"/>
  <c r="X19" i="1"/>
  <c r="Y19" i="1"/>
  <c r="Z19" i="1"/>
  <c r="AA19" i="1"/>
  <c r="L20" i="1"/>
  <c r="R20" i="1"/>
  <c r="V20" i="1"/>
  <c r="W20" i="1"/>
  <c r="X20" i="1"/>
  <c r="Y20" i="1"/>
  <c r="Z20" i="1"/>
  <c r="AA20" i="1"/>
  <c r="L21" i="1"/>
  <c r="R21" i="1"/>
  <c r="V21" i="1"/>
  <c r="W21" i="1"/>
  <c r="X21" i="1"/>
  <c r="Y21" i="1"/>
  <c r="Z21" i="1"/>
  <c r="AA21" i="1"/>
  <c r="L24" i="1"/>
  <c r="R24" i="1"/>
  <c r="V24" i="1"/>
  <c r="W24" i="1"/>
  <c r="X24" i="1"/>
  <c r="Y24" i="1"/>
  <c r="Z24" i="1"/>
  <c r="AA24" i="1"/>
  <c r="L22" i="1"/>
  <c r="R22" i="1"/>
  <c r="V22" i="1"/>
  <c r="W22" i="1"/>
  <c r="X22" i="1"/>
  <c r="Y22" i="1"/>
  <c r="Z22" i="1"/>
  <c r="AA22" i="1"/>
  <c r="L25" i="1"/>
  <c r="R25" i="1"/>
  <c r="V25" i="1"/>
  <c r="W25" i="1"/>
  <c r="X25" i="1"/>
  <c r="Y25" i="1"/>
  <c r="Z25" i="1"/>
  <c r="AA25" i="1"/>
  <c r="L23" i="1"/>
  <c r="R23" i="1"/>
  <c r="V23" i="1"/>
  <c r="W23" i="1"/>
  <c r="X23" i="1"/>
  <c r="Y23" i="1"/>
  <c r="Z23" i="1"/>
  <c r="AA23" i="1"/>
  <c r="L26" i="1"/>
  <c r="R26" i="1"/>
  <c r="V26" i="1"/>
  <c r="W26" i="1"/>
  <c r="X26" i="1"/>
  <c r="Y26" i="1"/>
  <c r="Z26" i="1"/>
  <c r="AA26" i="1"/>
  <c r="L430" i="1"/>
  <c r="R430" i="1"/>
  <c r="V430" i="1"/>
  <c r="W430" i="1"/>
  <c r="X430" i="1"/>
  <c r="Y430" i="1"/>
  <c r="Z430" i="1"/>
  <c r="AA430" i="1"/>
  <c r="L431" i="1"/>
  <c r="R431" i="1"/>
  <c r="V431" i="1"/>
  <c r="W431" i="1"/>
  <c r="X431" i="1"/>
  <c r="Y431" i="1"/>
  <c r="Z431" i="1"/>
  <c r="AA431" i="1"/>
  <c r="L434" i="1"/>
  <c r="R434" i="1"/>
  <c r="V434" i="1"/>
  <c r="W434" i="1"/>
  <c r="X434" i="1"/>
  <c r="Y434" i="1"/>
  <c r="Z434" i="1"/>
  <c r="AA434" i="1"/>
  <c r="L432" i="1"/>
  <c r="R432" i="1"/>
  <c r="V432" i="1"/>
  <c r="W432" i="1"/>
  <c r="X432" i="1"/>
  <c r="Y432" i="1"/>
  <c r="Z432" i="1"/>
  <c r="AA432" i="1"/>
  <c r="L433" i="1"/>
  <c r="R433" i="1"/>
  <c r="V433" i="1"/>
  <c r="W433" i="1"/>
  <c r="X433" i="1"/>
  <c r="Y433" i="1"/>
  <c r="Z433" i="1"/>
  <c r="AA433" i="1"/>
  <c r="L435" i="1"/>
  <c r="R435" i="1"/>
  <c r="V435" i="1"/>
  <c r="W435" i="1"/>
  <c r="X435" i="1"/>
  <c r="Y435" i="1"/>
  <c r="Z435" i="1"/>
  <c r="AA435" i="1"/>
  <c r="L436" i="1"/>
  <c r="R436" i="1"/>
  <c r="V436" i="1"/>
  <c r="W436" i="1"/>
  <c r="X436" i="1"/>
  <c r="Y436" i="1"/>
  <c r="Z436" i="1"/>
  <c r="AA436" i="1"/>
  <c r="L437" i="1"/>
  <c r="R437" i="1"/>
  <c r="V437" i="1"/>
  <c r="W437" i="1"/>
  <c r="X437" i="1"/>
  <c r="Y437" i="1"/>
  <c r="Z437" i="1"/>
  <c r="AA437" i="1"/>
  <c r="L438" i="1"/>
  <c r="R438" i="1"/>
  <c r="V438" i="1"/>
  <c r="W438" i="1"/>
  <c r="X438" i="1"/>
  <c r="Y438" i="1"/>
  <c r="Z438" i="1"/>
  <c r="AA438" i="1"/>
  <c r="L439" i="1"/>
  <c r="R439" i="1"/>
  <c r="V439" i="1"/>
  <c r="W439" i="1"/>
  <c r="X439" i="1"/>
  <c r="Y439" i="1"/>
  <c r="Z439" i="1"/>
  <c r="AA439" i="1"/>
  <c r="L441" i="1"/>
  <c r="R441" i="1"/>
  <c r="V441" i="1"/>
  <c r="W441" i="1"/>
  <c r="X441" i="1"/>
  <c r="Y441" i="1"/>
  <c r="Z441" i="1"/>
  <c r="AA441" i="1"/>
  <c r="L440" i="1"/>
  <c r="R440" i="1"/>
  <c r="V440" i="1"/>
  <c r="W440" i="1"/>
  <c r="X440" i="1"/>
  <c r="Y440" i="1"/>
  <c r="Z440" i="1"/>
  <c r="L442" i="1"/>
  <c r="R442" i="1"/>
  <c r="V442" i="1"/>
  <c r="W442" i="1"/>
  <c r="X442" i="1"/>
  <c r="Y442" i="1"/>
  <c r="Z442" i="1"/>
  <c r="AA442" i="1"/>
  <c r="L443" i="1"/>
  <c r="R443" i="1"/>
  <c r="V443" i="1"/>
  <c r="W443" i="1"/>
  <c r="X443" i="1"/>
  <c r="Y443" i="1"/>
  <c r="Z443" i="1"/>
  <c r="AA443" i="1"/>
  <c r="L444" i="1"/>
  <c r="R444" i="1"/>
  <c r="V444" i="1"/>
  <c r="W444" i="1"/>
  <c r="X444" i="1"/>
  <c r="Y444" i="1"/>
  <c r="Z444" i="1"/>
  <c r="AA444" i="1"/>
  <c r="L445" i="1"/>
  <c r="R445" i="1"/>
  <c r="V445" i="1"/>
  <c r="W445" i="1"/>
  <c r="X445" i="1"/>
  <c r="Y445" i="1"/>
  <c r="Z445" i="1"/>
  <c r="AA445" i="1"/>
  <c r="L446" i="1"/>
  <c r="R446" i="1"/>
  <c r="V446" i="1"/>
  <c r="W446" i="1"/>
  <c r="X446" i="1"/>
  <c r="Y446" i="1"/>
  <c r="Z446" i="1"/>
  <c r="AA446" i="1"/>
  <c r="L449" i="1"/>
  <c r="R449" i="1"/>
  <c r="V449" i="1"/>
  <c r="W449" i="1"/>
  <c r="X449" i="1"/>
  <c r="Y449" i="1"/>
  <c r="Z449" i="1"/>
  <c r="AA449" i="1"/>
  <c r="L447" i="1"/>
  <c r="R447" i="1"/>
  <c r="V447" i="1"/>
  <c r="W447" i="1"/>
  <c r="X447" i="1"/>
  <c r="Y447" i="1"/>
  <c r="Z447" i="1"/>
  <c r="AA447" i="1"/>
  <c r="L448" i="1"/>
  <c r="R448" i="1"/>
  <c r="V448" i="1"/>
  <c r="W448" i="1"/>
  <c r="X448" i="1"/>
  <c r="Y448" i="1"/>
  <c r="Z448" i="1"/>
  <c r="AA448" i="1"/>
  <c r="L450" i="1"/>
  <c r="R450" i="1"/>
  <c r="V450" i="1"/>
  <c r="W450" i="1"/>
  <c r="X450" i="1"/>
  <c r="Y450" i="1"/>
  <c r="Z450" i="1"/>
  <c r="L169" i="1"/>
  <c r="R169" i="1"/>
  <c r="V169" i="1"/>
  <c r="W169" i="1"/>
  <c r="X169" i="1"/>
  <c r="Y169" i="1"/>
  <c r="Z169" i="1"/>
  <c r="AA169" i="1"/>
  <c r="L170" i="1"/>
  <c r="R170" i="1"/>
  <c r="V170" i="1"/>
  <c r="W170" i="1"/>
  <c r="X170" i="1"/>
  <c r="Y170" i="1"/>
  <c r="Z170" i="1"/>
  <c r="AA170" i="1"/>
  <c r="L171" i="1"/>
  <c r="R171" i="1"/>
  <c r="V171" i="1"/>
  <c r="W171" i="1"/>
  <c r="X171" i="1"/>
  <c r="Y171" i="1"/>
  <c r="Z171" i="1"/>
  <c r="AA171" i="1"/>
  <c r="L172" i="1"/>
  <c r="R172" i="1"/>
  <c r="V172" i="1"/>
  <c r="W172" i="1"/>
  <c r="X172" i="1"/>
  <c r="Y172" i="1"/>
  <c r="Z172" i="1"/>
  <c r="AA172" i="1"/>
  <c r="L173" i="1"/>
  <c r="R173" i="1"/>
  <c r="V173" i="1"/>
  <c r="W173" i="1"/>
  <c r="X173" i="1"/>
  <c r="Y173" i="1"/>
  <c r="Z173" i="1"/>
  <c r="AA173" i="1"/>
  <c r="L174" i="1"/>
  <c r="R174" i="1"/>
  <c r="V174" i="1"/>
  <c r="W174" i="1"/>
  <c r="X174" i="1"/>
  <c r="Y174" i="1"/>
  <c r="Z174" i="1"/>
  <c r="AA174" i="1"/>
  <c r="L175" i="1"/>
  <c r="R175" i="1"/>
  <c r="V175" i="1"/>
  <c r="W175" i="1"/>
  <c r="X175" i="1"/>
  <c r="Y175" i="1"/>
  <c r="Z175" i="1"/>
  <c r="AA175" i="1"/>
  <c r="L176" i="1"/>
  <c r="R176" i="1"/>
  <c r="V176" i="1"/>
  <c r="W176" i="1"/>
  <c r="X176" i="1"/>
  <c r="Y176" i="1"/>
  <c r="Z176" i="1"/>
  <c r="AA176" i="1"/>
  <c r="L177" i="1"/>
  <c r="R177" i="1"/>
  <c r="V177" i="1"/>
  <c r="W177" i="1"/>
  <c r="X177" i="1"/>
  <c r="Y177" i="1"/>
  <c r="Z177" i="1"/>
  <c r="AA177" i="1"/>
  <c r="L178" i="1"/>
  <c r="R178" i="1"/>
  <c r="V178" i="1"/>
  <c r="W178" i="1"/>
  <c r="X178" i="1"/>
  <c r="Y178" i="1"/>
  <c r="Z178" i="1"/>
  <c r="AA178" i="1"/>
  <c r="L179" i="1"/>
  <c r="R179" i="1"/>
  <c r="V179" i="1"/>
  <c r="W179" i="1"/>
  <c r="X179" i="1"/>
  <c r="Y179" i="1"/>
  <c r="Z179" i="1"/>
  <c r="AA179" i="1"/>
  <c r="L180" i="1"/>
  <c r="R180" i="1"/>
  <c r="V180" i="1"/>
  <c r="W180" i="1"/>
  <c r="X180" i="1"/>
  <c r="Y180" i="1"/>
  <c r="Z180" i="1"/>
  <c r="AA180" i="1"/>
  <c r="L181" i="1"/>
  <c r="R181" i="1"/>
  <c r="V181" i="1"/>
  <c r="W181" i="1"/>
  <c r="X181" i="1"/>
  <c r="Y181" i="1"/>
  <c r="Z181" i="1"/>
  <c r="AA181" i="1"/>
  <c r="L182" i="1"/>
  <c r="R182" i="1"/>
  <c r="V182" i="1"/>
  <c r="W182" i="1"/>
  <c r="X182" i="1"/>
  <c r="Y182" i="1"/>
  <c r="Z182" i="1"/>
  <c r="AA182" i="1"/>
  <c r="L183" i="1"/>
  <c r="R183" i="1"/>
  <c r="V183" i="1"/>
  <c r="W183" i="1"/>
  <c r="X183" i="1"/>
  <c r="Y183" i="1"/>
  <c r="Z183" i="1"/>
  <c r="AA183" i="1"/>
  <c r="L184" i="1"/>
  <c r="R184" i="1"/>
  <c r="V184" i="1"/>
  <c r="W184" i="1"/>
  <c r="X184" i="1"/>
  <c r="Y184" i="1"/>
  <c r="Z184" i="1"/>
  <c r="AA184" i="1"/>
  <c r="L185" i="1"/>
  <c r="R185" i="1"/>
  <c r="V185" i="1"/>
  <c r="W185" i="1"/>
  <c r="X185" i="1"/>
  <c r="Y185" i="1"/>
  <c r="Z185" i="1"/>
  <c r="AA185" i="1"/>
  <c r="L186" i="1"/>
  <c r="R186" i="1"/>
  <c r="V186" i="1"/>
  <c r="W186" i="1"/>
  <c r="X186" i="1"/>
  <c r="Y186" i="1"/>
  <c r="Z186" i="1"/>
  <c r="AA186" i="1"/>
  <c r="L187" i="1"/>
  <c r="R187" i="1"/>
  <c r="V187" i="1"/>
  <c r="W187" i="1"/>
  <c r="X187" i="1"/>
  <c r="Y187" i="1"/>
  <c r="Z187" i="1"/>
  <c r="AA187" i="1"/>
  <c r="L188" i="1"/>
  <c r="R188" i="1"/>
  <c r="V188" i="1"/>
  <c r="W188" i="1"/>
  <c r="X188" i="1"/>
  <c r="Y188" i="1"/>
  <c r="Z188" i="1"/>
  <c r="AA188" i="1"/>
  <c r="L189" i="1"/>
  <c r="R189" i="1"/>
  <c r="V189" i="1"/>
  <c r="W189" i="1"/>
  <c r="X189" i="1"/>
  <c r="Y189" i="1"/>
  <c r="Z189" i="1"/>
  <c r="AA189" i="1"/>
  <c r="L190" i="1"/>
  <c r="R190" i="1"/>
  <c r="V190" i="1"/>
  <c r="W190" i="1"/>
  <c r="X190" i="1"/>
  <c r="Y190" i="1"/>
  <c r="Z190" i="1"/>
  <c r="AA190" i="1"/>
  <c r="L191" i="1"/>
  <c r="R191" i="1"/>
  <c r="V191" i="1"/>
  <c r="W191" i="1"/>
  <c r="X191" i="1"/>
  <c r="Y191" i="1"/>
  <c r="Z191" i="1"/>
  <c r="AA191" i="1"/>
  <c r="L192" i="1"/>
  <c r="R192" i="1"/>
  <c r="V192" i="1"/>
  <c r="W192" i="1"/>
  <c r="X192" i="1"/>
  <c r="Y192" i="1"/>
  <c r="Z192" i="1"/>
  <c r="AA192" i="1"/>
  <c r="L193" i="1"/>
  <c r="R193" i="1"/>
  <c r="V193" i="1"/>
  <c r="W193" i="1"/>
  <c r="X193" i="1"/>
  <c r="Y193" i="1"/>
  <c r="Z193" i="1"/>
  <c r="AA193" i="1"/>
  <c r="L194" i="1"/>
  <c r="R194" i="1"/>
  <c r="V194" i="1"/>
  <c r="W194" i="1"/>
  <c r="X194" i="1"/>
  <c r="Y194" i="1"/>
  <c r="Z194" i="1"/>
  <c r="AA194" i="1"/>
  <c r="L195" i="1"/>
  <c r="R195" i="1"/>
  <c r="V195" i="1"/>
  <c r="W195" i="1"/>
  <c r="X195" i="1"/>
  <c r="Y195" i="1"/>
  <c r="Z195" i="1"/>
  <c r="AA195" i="1"/>
  <c r="L196" i="1"/>
  <c r="R196" i="1"/>
  <c r="V196" i="1"/>
  <c r="W196" i="1"/>
  <c r="X196" i="1"/>
  <c r="Y196" i="1"/>
  <c r="Z196" i="1"/>
  <c r="AA196" i="1"/>
  <c r="L197" i="1"/>
  <c r="R197" i="1"/>
  <c r="V197" i="1"/>
  <c r="W197" i="1"/>
  <c r="X197" i="1"/>
  <c r="Y197" i="1"/>
  <c r="Z197" i="1"/>
  <c r="AA197" i="1"/>
  <c r="L198" i="1"/>
  <c r="R198" i="1"/>
  <c r="V198" i="1"/>
  <c r="W198" i="1"/>
  <c r="X198" i="1"/>
  <c r="Y198" i="1"/>
  <c r="Z198" i="1"/>
  <c r="AA198" i="1"/>
  <c r="L199" i="1"/>
  <c r="R199" i="1"/>
  <c r="V199" i="1"/>
  <c r="W199" i="1"/>
  <c r="X199" i="1"/>
  <c r="Y199" i="1"/>
  <c r="Z199" i="1"/>
  <c r="L201" i="1"/>
  <c r="R201" i="1"/>
  <c r="V201" i="1"/>
  <c r="W201" i="1"/>
  <c r="X201" i="1"/>
  <c r="Y201" i="1"/>
  <c r="Z201" i="1"/>
  <c r="AA201" i="1"/>
  <c r="L202" i="1"/>
  <c r="R202" i="1"/>
  <c r="V202" i="1"/>
  <c r="W202" i="1"/>
  <c r="X202" i="1"/>
  <c r="Y202" i="1"/>
  <c r="Z202" i="1"/>
  <c r="AA202" i="1"/>
  <c r="L200" i="1"/>
  <c r="R200" i="1"/>
  <c r="V200" i="1"/>
  <c r="W200" i="1"/>
  <c r="X200" i="1"/>
  <c r="Y200" i="1"/>
  <c r="Z200" i="1"/>
  <c r="AA200" i="1"/>
  <c r="L203" i="1"/>
  <c r="R203" i="1"/>
  <c r="V203" i="1"/>
  <c r="W203" i="1"/>
  <c r="X203" i="1"/>
  <c r="Y203" i="1"/>
  <c r="Z203" i="1"/>
  <c r="AA203" i="1"/>
  <c r="L204" i="1"/>
  <c r="R204" i="1"/>
  <c r="V204" i="1"/>
  <c r="W204" i="1"/>
  <c r="X204" i="1"/>
  <c r="Y204" i="1"/>
  <c r="Z204" i="1"/>
  <c r="AA204" i="1"/>
  <c r="L205" i="1"/>
  <c r="R205" i="1"/>
  <c r="V205" i="1"/>
  <c r="W205" i="1"/>
  <c r="X205" i="1"/>
  <c r="Y205" i="1"/>
  <c r="Z205" i="1"/>
  <c r="AA205" i="1"/>
  <c r="L207" i="1"/>
  <c r="R207" i="1"/>
  <c r="V207" i="1"/>
  <c r="W207" i="1"/>
  <c r="X207" i="1"/>
  <c r="Y207" i="1"/>
  <c r="Z207" i="1"/>
  <c r="AA207" i="1"/>
  <c r="L206" i="1"/>
  <c r="R206" i="1"/>
  <c r="V206" i="1"/>
  <c r="W206" i="1"/>
  <c r="X206" i="1"/>
  <c r="Y206" i="1"/>
  <c r="Z206" i="1"/>
  <c r="AA206" i="1"/>
  <c r="L208" i="1"/>
  <c r="R208" i="1"/>
  <c r="V208" i="1"/>
  <c r="W208" i="1"/>
  <c r="X208" i="1"/>
  <c r="Y208" i="1"/>
  <c r="Z208" i="1"/>
  <c r="AA208" i="1"/>
  <c r="L209" i="1"/>
  <c r="R209" i="1"/>
  <c r="V209" i="1"/>
  <c r="W209" i="1"/>
  <c r="X209" i="1"/>
  <c r="Y209" i="1"/>
  <c r="Z209" i="1"/>
  <c r="AA209" i="1"/>
  <c r="L210" i="1"/>
  <c r="R210" i="1"/>
  <c r="V210" i="1"/>
  <c r="W210" i="1"/>
  <c r="X210" i="1"/>
  <c r="Y210" i="1"/>
  <c r="Z210" i="1"/>
  <c r="AA210" i="1"/>
  <c r="L211" i="1"/>
  <c r="R211" i="1"/>
  <c r="V211" i="1"/>
  <c r="W211" i="1"/>
  <c r="X211" i="1"/>
  <c r="Y211" i="1"/>
  <c r="Z211" i="1"/>
  <c r="AA211" i="1"/>
  <c r="L212" i="1"/>
  <c r="R212" i="1"/>
  <c r="V212" i="1"/>
  <c r="W212" i="1"/>
  <c r="X212" i="1"/>
  <c r="Y212" i="1"/>
  <c r="Z212" i="1"/>
  <c r="AA212" i="1"/>
  <c r="L213" i="1"/>
  <c r="R213" i="1"/>
  <c r="V213" i="1"/>
  <c r="W213" i="1"/>
  <c r="X213" i="1"/>
  <c r="Y213" i="1"/>
  <c r="Z213" i="1"/>
  <c r="AA213" i="1"/>
  <c r="L214" i="1"/>
  <c r="R214" i="1"/>
  <c r="V214" i="1"/>
  <c r="W214" i="1"/>
  <c r="X214" i="1"/>
  <c r="Y214" i="1"/>
  <c r="Z214" i="1"/>
  <c r="AA214" i="1"/>
  <c r="L215" i="1"/>
  <c r="R215" i="1"/>
  <c r="V215" i="1"/>
  <c r="W215" i="1"/>
  <c r="X215" i="1"/>
  <c r="Y215" i="1"/>
  <c r="Z215" i="1"/>
  <c r="AA215" i="1"/>
  <c r="L216" i="1"/>
  <c r="R216" i="1"/>
  <c r="V216" i="1"/>
  <c r="W216" i="1"/>
  <c r="X216" i="1"/>
  <c r="Y216" i="1"/>
  <c r="Z216" i="1"/>
  <c r="AA216" i="1"/>
  <c r="L217" i="1"/>
  <c r="R217" i="1"/>
  <c r="V217" i="1"/>
  <c r="W217" i="1"/>
  <c r="X217" i="1"/>
  <c r="Y217" i="1"/>
  <c r="Z217" i="1"/>
  <c r="AA217" i="1"/>
  <c r="L218" i="1"/>
  <c r="R218" i="1"/>
  <c r="V218" i="1"/>
  <c r="W218" i="1"/>
  <c r="X218" i="1"/>
  <c r="Y218" i="1"/>
  <c r="Z218" i="1"/>
  <c r="AA218" i="1"/>
  <c r="L219" i="1"/>
  <c r="R219" i="1"/>
  <c r="V219" i="1"/>
  <c r="W219" i="1"/>
  <c r="X219" i="1"/>
  <c r="Y219" i="1"/>
  <c r="Z219" i="1"/>
  <c r="AA219" i="1"/>
  <c r="L220" i="1"/>
  <c r="R220" i="1"/>
  <c r="V220" i="1"/>
  <c r="W220" i="1"/>
  <c r="X220" i="1"/>
  <c r="Y220" i="1"/>
  <c r="Z220" i="1"/>
  <c r="AA220" i="1"/>
  <c r="L221" i="1"/>
  <c r="R221" i="1"/>
  <c r="V221" i="1"/>
  <c r="W221" i="1"/>
  <c r="X221" i="1"/>
  <c r="Y221" i="1"/>
  <c r="Z221" i="1"/>
  <c r="AA221" i="1"/>
  <c r="L222" i="1"/>
  <c r="R222" i="1"/>
  <c r="V222" i="1"/>
  <c r="W222" i="1"/>
  <c r="X222" i="1"/>
  <c r="Y222" i="1"/>
  <c r="Z222" i="1"/>
  <c r="AA222" i="1"/>
  <c r="L223" i="1"/>
  <c r="R223" i="1"/>
  <c r="V223" i="1"/>
  <c r="W223" i="1"/>
  <c r="X223" i="1"/>
  <c r="Y223" i="1"/>
  <c r="Z223" i="1"/>
  <c r="AA223" i="1"/>
  <c r="L224" i="1"/>
  <c r="R224" i="1"/>
  <c r="V224" i="1"/>
  <c r="W224" i="1"/>
  <c r="X224" i="1"/>
  <c r="Y224" i="1"/>
  <c r="Z224" i="1"/>
  <c r="AA224" i="1"/>
  <c r="L225" i="1"/>
  <c r="R225" i="1"/>
  <c r="V225" i="1"/>
  <c r="W225" i="1"/>
  <c r="X225" i="1"/>
  <c r="Y225" i="1"/>
  <c r="Z225" i="1"/>
  <c r="AA225" i="1"/>
  <c r="L226" i="1"/>
  <c r="R226" i="1"/>
  <c r="V226" i="1"/>
  <c r="W226" i="1"/>
  <c r="X226" i="1"/>
  <c r="Y226" i="1"/>
  <c r="Z226" i="1"/>
  <c r="AA226" i="1"/>
  <c r="L227" i="1"/>
  <c r="R227" i="1"/>
  <c r="V227" i="1"/>
  <c r="W227" i="1"/>
  <c r="X227" i="1"/>
  <c r="Y227" i="1"/>
  <c r="Z227" i="1"/>
  <c r="AA227" i="1"/>
  <c r="L229" i="1"/>
  <c r="R229" i="1"/>
  <c r="V229" i="1"/>
  <c r="W229" i="1"/>
  <c r="X229" i="1"/>
  <c r="Y229" i="1"/>
  <c r="Z229" i="1"/>
  <c r="AA229" i="1"/>
  <c r="L230" i="1"/>
  <c r="R230" i="1"/>
  <c r="V230" i="1"/>
  <c r="W230" i="1"/>
  <c r="X230" i="1"/>
  <c r="Y230" i="1"/>
  <c r="Z230" i="1"/>
  <c r="AA230" i="1"/>
  <c r="L228" i="1"/>
  <c r="R228" i="1"/>
  <c r="V228" i="1"/>
  <c r="W228" i="1"/>
  <c r="X228" i="1"/>
  <c r="Y228" i="1"/>
  <c r="Z228" i="1"/>
  <c r="AA228" i="1"/>
  <c r="L231" i="1"/>
  <c r="R231" i="1"/>
  <c r="V231" i="1"/>
  <c r="W231" i="1"/>
  <c r="X231" i="1"/>
  <c r="Y231" i="1"/>
  <c r="Z231" i="1"/>
  <c r="AA231" i="1"/>
  <c r="L232" i="1"/>
  <c r="R232" i="1"/>
  <c r="V232" i="1"/>
  <c r="W232" i="1"/>
  <c r="X232" i="1"/>
  <c r="Y232" i="1"/>
  <c r="Z232" i="1"/>
  <c r="AA232" i="1"/>
  <c r="L233" i="1"/>
  <c r="R233" i="1"/>
  <c r="V233" i="1"/>
  <c r="W233" i="1"/>
  <c r="X233" i="1"/>
  <c r="Y233" i="1"/>
  <c r="Z233" i="1"/>
  <c r="AA233" i="1"/>
  <c r="L235" i="1"/>
  <c r="R235" i="1"/>
  <c r="V235" i="1"/>
  <c r="W235" i="1"/>
  <c r="X235" i="1"/>
  <c r="Y235" i="1"/>
  <c r="Z235" i="1"/>
  <c r="AA235" i="1"/>
  <c r="L234" i="1"/>
  <c r="R234" i="1"/>
  <c r="V234" i="1"/>
  <c r="W234" i="1"/>
  <c r="X234" i="1"/>
  <c r="Y234" i="1"/>
  <c r="Z234" i="1"/>
  <c r="AA234" i="1"/>
  <c r="L236" i="1"/>
  <c r="R236" i="1"/>
  <c r="V236" i="1"/>
  <c r="W236" i="1"/>
  <c r="X236" i="1"/>
  <c r="Y236" i="1"/>
  <c r="Z236" i="1"/>
  <c r="L237" i="1"/>
  <c r="R237" i="1"/>
  <c r="V237" i="1"/>
  <c r="W237" i="1"/>
  <c r="X237" i="1"/>
  <c r="Y237" i="1"/>
  <c r="Z237" i="1"/>
  <c r="L238" i="1"/>
  <c r="R238" i="1"/>
  <c r="V238" i="1"/>
  <c r="W238" i="1"/>
  <c r="X238" i="1"/>
  <c r="Y238" i="1"/>
  <c r="Z238" i="1"/>
  <c r="L239" i="1"/>
  <c r="R239" i="1"/>
  <c r="V239" i="1"/>
  <c r="W239" i="1"/>
  <c r="X239" i="1"/>
  <c r="Y239" i="1"/>
  <c r="Z239" i="1"/>
  <c r="L240" i="1"/>
  <c r="R240" i="1"/>
  <c r="V240" i="1"/>
  <c r="W240" i="1"/>
  <c r="X240" i="1"/>
  <c r="Y240" i="1"/>
  <c r="Z240" i="1"/>
  <c r="L241" i="1"/>
  <c r="R241" i="1"/>
  <c r="V241" i="1"/>
  <c r="W241" i="1"/>
  <c r="X241" i="1"/>
  <c r="Y241" i="1"/>
  <c r="Z241" i="1"/>
  <c r="L28" i="1"/>
  <c r="R28" i="1"/>
  <c r="V28" i="1"/>
  <c r="W28" i="1"/>
  <c r="X28" i="1"/>
  <c r="Y28" i="1"/>
  <c r="Z28" i="1"/>
  <c r="AA28" i="1"/>
  <c r="L27" i="1"/>
  <c r="R27" i="1"/>
  <c r="V27" i="1"/>
  <c r="W27" i="1"/>
  <c r="X27" i="1"/>
  <c r="Y27" i="1"/>
  <c r="Z27" i="1"/>
  <c r="AA27" i="1"/>
  <c r="L29" i="1"/>
  <c r="R29" i="1"/>
  <c r="V29" i="1"/>
  <c r="W29" i="1"/>
  <c r="X29" i="1"/>
  <c r="Y29" i="1"/>
  <c r="Z29" i="1"/>
  <c r="AA29" i="1"/>
  <c r="L30" i="1"/>
  <c r="R30" i="1"/>
  <c r="V30" i="1"/>
  <c r="W30" i="1"/>
  <c r="X30" i="1"/>
  <c r="Y30" i="1"/>
  <c r="Z30" i="1"/>
  <c r="L31" i="1"/>
  <c r="R31" i="1"/>
  <c r="V31" i="1"/>
  <c r="W31" i="1"/>
  <c r="X31" i="1"/>
  <c r="Y31" i="1"/>
  <c r="Z31" i="1"/>
  <c r="AA31" i="1"/>
  <c r="L32" i="1"/>
  <c r="R32" i="1"/>
  <c r="V32" i="1"/>
  <c r="W32" i="1"/>
  <c r="X32" i="1"/>
  <c r="Y32" i="1"/>
  <c r="Z32" i="1"/>
  <c r="L33" i="1"/>
  <c r="R33" i="1"/>
  <c r="V33" i="1"/>
  <c r="W33" i="1"/>
  <c r="X33" i="1"/>
  <c r="Y33" i="1"/>
  <c r="Z33" i="1"/>
  <c r="AA33" i="1"/>
  <c r="L34" i="1"/>
  <c r="R34" i="1"/>
  <c r="V34" i="1"/>
  <c r="W34" i="1"/>
  <c r="X34" i="1"/>
  <c r="Y34" i="1"/>
  <c r="Z34" i="1"/>
  <c r="L35" i="1"/>
  <c r="R35" i="1"/>
  <c r="V35" i="1"/>
  <c r="W35" i="1"/>
  <c r="X35" i="1"/>
  <c r="Y35" i="1"/>
  <c r="Z35" i="1"/>
  <c r="AA35" i="1"/>
  <c r="L37" i="1"/>
  <c r="R37" i="1"/>
  <c r="V37" i="1"/>
  <c r="W37" i="1"/>
  <c r="X37" i="1"/>
  <c r="Y37" i="1"/>
  <c r="Z37" i="1"/>
  <c r="AA37" i="1"/>
  <c r="L36" i="1"/>
  <c r="R36" i="1"/>
  <c r="V36" i="1"/>
  <c r="W36" i="1"/>
  <c r="X36" i="1"/>
  <c r="Y36" i="1"/>
  <c r="Z36" i="1"/>
  <c r="AA36" i="1"/>
  <c r="R451" i="1"/>
  <c r="V451" i="1"/>
  <c r="W451" i="1"/>
  <c r="X451" i="1"/>
  <c r="Y451" i="1"/>
  <c r="Z451" i="1"/>
  <c r="R452" i="1"/>
  <c r="V452" i="1"/>
  <c r="W452" i="1"/>
  <c r="X452" i="1"/>
  <c r="Y452" i="1"/>
  <c r="Z452" i="1"/>
  <c r="AA452" i="1"/>
  <c r="R453" i="1"/>
  <c r="V453" i="1"/>
  <c r="W453" i="1"/>
  <c r="X453" i="1"/>
  <c r="Y453" i="1"/>
  <c r="Z453" i="1"/>
  <c r="AA453" i="1"/>
  <c r="R454" i="1"/>
  <c r="V454" i="1"/>
  <c r="W454" i="1"/>
  <c r="X454" i="1"/>
  <c r="Y454" i="1"/>
  <c r="Z454" i="1"/>
  <c r="AA454" i="1"/>
  <c r="R455" i="1"/>
  <c r="V455" i="1"/>
  <c r="W455" i="1"/>
  <c r="X455" i="1"/>
  <c r="Y455" i="1"/>
  <c r="Z455" i="1"/>
  <c r="AA455" i="1"/>
  <c r="R456" i="1"/>
  <c r="V456" i="1"/>
  <c r="W456" i="1"/>
  <c r="X456" i="1"/>
  <c r="Y456" i="1"/>
  <c r="Z456" i="1"/>
  <c r="AA456" i="1"/>
  <c r="R457" i="1"/>
  <c r="V457" i="1"/>
  <c r="W457" i="1"/>
  <c r="X457" i="1"/>
  <c r="Y457" i="1"/>
  <c r="Z457" i="1"/>
  <c r="AA457" i="1"/>
  <c r="L242" i="1"/>
  <c r="R242" i="1"/>
  <c r="V242" i="1"/>
  <c r="W242" i="1"/>
  <c r="X242" i="1"/>
  <c r="Y242" i="1"/>
  <c r="Z242" i="1"/>
  <c r="AA242" i="1"/>
  <c r="L243" i="1"/>
  <c r="R243" i="1"/>
  <c r="V243" i="1"/>
  <c r="W243" i="1"/>
  <c r="X243" i="1"/>
  <c r="Y243" i="1"/>
  <c r="Z243" i="1"/>
  <c r="AA243" i="1"/>
  <c r="L244" i="1"/>
  <c r="R244" i="1"/>
  <c r="V244" i="1"/>
  <c r="W244" i="1"/>
  <c r="X244" i="1"/>
  <c r="Y244" i="1"/>
  <c r="Z244" i="1"/>
  <c r="AA244" i="1"/>
  <c r="R245" i="1"/>
  <c r="V245" i="1"/>
  <c r="W245" i="1"/>
  <c r="X245" i="1"/>
  <c r="Y245" i="1"/>
  <c r="Z245" i="1"/>
  <c r="AA245" i="1"/>
  <c r="R246" i="1"/>
  <c r="V246" i="1"/>
  <c r="W246" i="1"/>
  <c r="X246" i="1"/>
  <c r="Y246" i="1"/>
  <c r="Z246" i="1"/>
  <c r="AA246" i="1"/>
  <c r="R247" i="1"/>
  <c r="V247" i="1"/>
  <c r="W247" i="1"/>
  <c r="X247" i="1"/>
  <c r="Y247" i="1"/>
  <c r="Z247" i="1"/>
  <c r="AA247" i="1"/>
  <c r="L248" i="1"/>
  <c r="R248" i="1"/>
  <c r="V248" i="1"/>
  <c r="W248" i="1"/>
  <c r="X248" i="1"/>
  <c r="Y248" i="1"/>
  <c r="Z248" i="1"/>
  <c r="AA248" i="1"/>
  <c r="L249" i="1"/>
  <c r="R249" i="1"/>
  <c r="V249" i="1"/>
  <c r="W249" i="1"/>
  <c r="X249" i="1"/>
  <c r="Y249" i="1"/>
  <c r="Z249" i="1"/>
  <c r="AA249" i="1"/>
  <c r="L250" i="1"/>
  <c r="R250" i="1"/>
  <c r="V250" i="1"/>
  <c r="W250" i="1"/>
  <c r="X250" i="1"/>
  <c r="Y250" i="1"/>
  <c r="Z250" i="1"/>
  <c r="AA250" i="1"/>
  <c r="L251" i="1"/>
  <c r="R251" i="1"/>
  <c r="V251" i="1"/>
  <c r="W251" i="1"/>
  <c r="X251" i="1"/>
  <c r="Y251" i="1"/>
  <c r="Z251" i="1"/>
  <c r="AA251" i="1"/>
  <c r="L252" i="1"/>
  <c r="R252" i="1"/>
  <c r="V252" i="1"/>
  <c r="W252" i="1"/>
  <c r="X252" i="1"/>
  <c r="Y252" i="1"/>
  <c r="Z252" i="1"/>
  <c r="AA252" i="1"/>
  <c r="L253" i="1"/>
  <c r="R253" i="1"/>
  <c r="V253" i="1"/>
  <c r="W253" i="1"/>
  <c r="X253" i="1"/>
  <c r="Y253" i="1"/>
  <c r="Z253" i="1"/>
  <c r="AA253" i="1"/>
  <c r="L254" i="1"/>
  <c r="R254" i="1"/>
  <c r="V254" i="1"/>
  <c r="W254" i="1"/>
  <c r="X254" i="1"/>
  <c r="Y254" i="1"/>
  <c r="Z254" i="1"/>
  <c r="AA254" i="1"/>
  <c r="L255" i="1"/>
  <c r="R255" i="1"/>
  <c r="V255" i="1"/>
  <c r="W255" i="1"/>
  <c r="X255" i="1"/>
  <c r="Y255" i="1"/>
  <c r="Z255" i="1"/>
  <c r="AA255" i="1"/>
  <c r="L256" i="1"/>
  <c r="R256" i="1"/>
  <c r="V256" i="1"/>
  <c r="W256" i="1"/>
  <c r="X256" i="1"/>
  <c r="Y256" i="1"/>
  <c r="Z256" i="1"/>
  <c r="AA256" i="1"/>
  <c r="L257" i="1"/>
  <c r="R257" i="1"/>
  <c r="V257" i="1"/>
  <c r="W257" i="1"/>
  <c r="X257" i="1"/>
  <c r="Y257" i="1"/>
  <c r="Z257" i="1"/>
  <c r="AA257" i="1"/>
  <c r="L258" i="1"/>
  <c r="R258" i="1"/>
  <c r="V258" i="1"/>
  <c r="W258" i="1"/>
  <c r="X258" i="1"/>
  <c r="Y258" i="1"/>
  <c r="Z258" i="1"/>
  <c r="AA258" i="1"/>
  <c r="L259" i="1"/>
  <c r="R259" i="1"/>
  <c r="V259" i="1"/>
  <c r="W259" i="1"/>
  <c r="X259" i="1"/>
  <c r="Y259" i="1"/>
  <c r="Z259" i="1"/>
  <c r="AA259" i="1"/>
  <c r="L260" i="1"/>
  <c r="R260" i="1"/>
  <c r="V260" i="1"/>
  <c r="W260" i="1"/>
  <c r="X260" i="1"/>
  <c r="Y260" i="1"/>
  <c r="Z260" i="1"/>
  <c r="AA260" i="1"/>
  <c r="L261" i="1"/>
  <c r="R261" i="1"/>
  <c r="V261" i="1"/>
  <c r="W261" i="1"/>
  <c r="X261" i="1"/>
  <c r="Y261" i="1"/>
  <c r="Z261" i="1"/>
  <c r="AA261" i="1"/>
  <c r="L262" i="1"/>
  <c r="R262" i="1"/>
  <c r="V262" i="1"/>
  <c r="W262" i="1"/>
  <c r="X262" i="1"/>
  <c r="Y262" i="1"/>
  <c r="Z262" i="1"/>
  <c r="AA262" i="1"/>
  <c r="L263" i="1"/>
  <c r="R263" i="1"/>
  <c r="V263" i="1"/>
  <c r="W263" i="1"/>
  <c r="X263" i="1"/>
  <c r="Y263" i="1"/>
  <c r="Z263" i="1"/>
  <c r="AA263" i="1"/>
  <c r="L265" i="1"/>
  <c r="R265" i="1"/>
  <c r="V265" i="1"/>
  <c r="W265" i="1"/>
  <c r="X265" i="1"/>
  <c r="Y265" i="1"/>
  <c r="Z265" i="1"/>
  <c r="AA265" i="1"/>
  <c r="L264" i="1"/>
  <c r="L330" i="1"/>
  <c r="E3" i="4"/>
  <c r="R264" i="1"/>
  <c r="V264" i="1"/>
  <c r="W264" i="1"/>
  <c r="X264" i="1"/>
  <c r="Y264" i="1"/>
  <c r="Z264" i="1"/>
  <c r="AA264" i="1"/>
  <c r="L266" i="1"/>
  <c r="R266" i="1"/>
  <c r="V266" i="1"/>
  <c r="W266" i="1"/>
  <c r="X266" i="1"/>
  <c r="Y266" i="1"/>
  <c r="Z266" i="1"/>
  <c r="AA266" i="1"/>
  <c r="L267" i="1"/>
  <c r="R267" i="1"/>
  <c r="V267" i="1"/>
  <c r="W267" i="1"/>
  <c r="X267" i="1"/>
  <c r="Y267" i="1"/>
  <c r="Z267" i="1"/>
  <c r="AA267" i="1"/>
  <c r="L268" i="1"/>
  <c r="R268" i="1"/>
  <c r="V268" i="1"/>
  <c r="W268" i="1"/>
  <c r="X268" i="1"/>
  <c r="Y268" i="1"/>
  <c r="Z268" i="1"/>
  <c r="AA268" i="1"/>
  <c r="L269" i="1"/>
  <c r="R269" i="1"/>
  <c r="V269" i="1"/>
  <c r="W269" i="1"/>
  <c r="X269" i="1"/>
  <c r="Y269" i="1"/>
  <c r="Z269" i="1"/>
  <c r="AA269" i="1"/>
  <c r="L271" i="1"/>
  <c r="R271" i="1"/>
  <c r="V271" i="1"/>
  <c r="W271" i="1"/>
  <c r="X271" i="1"/>
  <c r="Y271" i="1"/>
  <c r="Z271" i="1"/>
  <c r="AA271" i="1"/>
  <c r="L270" i="1"/>
  <c r="R270" i="1"/>
  <c r="V270" i="1"/>
  <c r="W270" i="1"/>
  <c r="X270" i="1"/>
  <c r="Y270" i="1"/>
  <c r="Z270" i="1"/>
  <c r="AA270" i="1"/>
  <c r="L272" i="1"/>
  <c r="R272" i="1"/>
  <c r="V272" i="1"/>
  <c r="W272" i="1"/>
  <c r="X272" i="1"/>
  <c r="Y272" i="1"/>
  <c r="Z272" i="1"/>
  <c r="AA272" i="1"/>
  <c r="L273" i="1"/>
  <c r="R273" i="1"/>
  <c r="V273" i="1"/>
  <c r="W273" i="1"/>
  <c r="X273" i="1"/>
  <c r="Y273" i="1"/>
  <c r="Z273" i="1"/>
  <c r="AA273" i="1"/>
  <c r="L274" i="1"/>
  <c r="R274" i="1"/>
  <c r="V274" i="1"/>
  <c r="W274" i="1"/>
  <c r="X274" i="1"/>
  <c r="Y274" i="1"/>
  <c r="Z274" i="1"/>
  <c r="AA274" i="1"/>
  <c r="L275" i="1"/>
  <c r="R275" i="1"/>
  <c r="V275" i="1"/>
  <c r="W275" i="1"/>
  <c r="X275" i="1"/>
  <c r="Y275" i="1"/>
  <c r="Z275" i="1"/>
  <c r="AA275" i="1"/>
  <c r="L276" i="1"/>
  <c r="R276" i="1"/>
  <c r="V276" i="1"/>
  <c r="W276" i="1"/>
  <c r="X276" i="1"/>
  <c r="Y276" i="1"/>
  <c r="Z276" i="1"/>
  <c r="AA276" i="1"/>
  <c r="L277" i="1"/>
  <c r="R277" i="1"/>
  <c r="V277" i="1"/>
  <c r="W277" i="1"/>
  <c r="X277" i="1"/>
  <c r="Y277" i="1"/>
  <c r="Z277" i="1"/>
  <c r="AA277" i="1"/>
  <c r="L278" i="1"/>
  <c r="R278" i="1"/>
  <c r="V278" i="1"/>
  <c r="W278" i="1"/>
  <c r="X278" i="1"/>
  <c r="Y278" i="1"/>
  <c r="Z278" i="1"/>
  <c r="AA278" i="1"/>
  <c r="L279" i="1"/>
  <c r="R279" i="1"/>
  <c r="V279" i="1"/>
  <c r="W279" i="1"/>
  <c r="X279" i="1"/>
  <c r="Y279" i="1"/>
  <c r="Z279" i="1"/>
  <c r="AA279" i="1"/>
  <c r="L280" i="1"/>
  <c r="R280" i="1"/>
  <c r="V280" i="1"/>
  <c r="W280" i="1"/>
  <c r="X280" i="1"/>
  <c r="Y280" i="1"/>
  <c r="Z280" i="1"/>
  <c r="AA280" i="1"/>
  <c r="L281" i="1"/>
  <c r="R281" i="1"/>
  <c r="V281" i="1"/>
  <c r="W281" i="1"/>
  <c r="X281" i="1"/>
  <c r="Y281" i="1"/>
  <c r="Z281" i="1"/>
  <c r="AA281" i="1"/>
  <c r="L282" i="1"/>
  <c r="R282" i="1"/>
  <c r="V282" i="1"/>
  <c r="W282" i="1"/>
  <c r="X282" i="1"/>
  <c r="Y282" i="1"/>
  <c r="Z282" i="1"/>
  <c r="AA282" i="1"/>
  <c r="L283" i="1"/>
  <c r="R283" i="1"/>
  <c r="V283" i="1"/>
  <c r="W283" i="1"/>
  <c r="X283" i="1"/>
  <c r="Y283" i="1"/>
  <c r="Z283" i="1"/>
  <c r="AA283" i="1"/>
  <c r="L284" i="1"/>
  <c r="R284" i="1"/>
  <c r="V284" i="1"/>
  <c r="W284" i="1"/>
  <c r="X284" i="1"/>
  <c r="Y284" i="1"/>
  <c r="Z284" i="1"/>
  <c r="AA284" i="1"/>
  <c r="L285" i="1"/>
  <c r="R285" i="1"/>
  <c r="V285" i="1"/>
  <c r="W285" i="1"/>
  <c r="X285" i="1"/>
  <c r="Y285" i="1"/>
  <c r="Z285" i="1"/>
  <c r="AA285" i="1"/>
  <c r="L286" i="1"/>
  <c r="R286" i="1"/>
  <c r="V286" i="1"/>
  <c r="W286" i="1"/>
  <c r="X286" i="1"/>
  <c r="Y286" i="1"/>
  <c r="Z286" i="1"/>
  <c r="AA286" i="1"/>
  <c r="L287" i="1"/>
  <c r="R287" i="1"/>
  <c r="V287" i="1"/>
  <c r="W287" i="1"/>
  <c r="X287" i="1"/>
  <c r="Y287" i="1"/>
  <c r="Z287" i="1"/>
  <c r="AA287" i="1"/>
  <c r="L288" i="1"/>
  <c r="R288" i="1"/>
  <c r="V288" i="1"/>
  <c r="W288" i="1"/>
  <c r="X288" i="1"/>
  <c r="Y288" i="1"/>
  <c r="Z288" i="1"/>
  <c r="AA288" i="1"/>
  <c r="L289" i="1"/>
  <c r="R289" i="1"/>
  <c r="V289" i="1"/>
  <c r="W289" i="1"/>
  <c r="X289" i="1"/>
  <c r="Y289" i="1"/>
  <c r="Z289" i="1"/>
  <c r="AA289" i="1"/>
  <c r="L290" i="1"/>
  <c r="R290" i="1"/>
  <c r="V290" i="1"/>
  <c r="W290" i="1"/>
  <c r="X290" i="1"/>
  <c r="Y290" i="1"/>
  <c r="Z290" i="1"/>
  <c r="AA290" i="1"/>
  <c r="L291" i="1"/>
  <c r="R291" i="1"/>
  <c r="V291" i="1"/>
  <c r="W291" i="1"/>
  <c r="X291" i="1"/>
  <c r="Y291" i="1"/>
  <c r="Z291" i="1"/>
  <c r="AA291" i="1"/>
  <c r="L293" i="1"/>
  <c r="R293" i="1"/>
  <c r="V293" i="1"/>
  <c r="W293" i="1"/>
  <c r="X293" i="1"/>
  <c r="Y293" i="1"/>
  <c r="Z293" i="1"/>
  <c r="AA293" i="1"/>
  <c r="L294" i="1"/>
  <c r="R294" i="1"/>
  <c r="V294" i="1"/>
  <c r="W294" i="1"/>
  <c r="X294" i="1"/>
  <c r="Y294" i="1"/>
  <c r="Z294" i="1"/>
  <c r="AA294" i="1"/>
  <c r="L292" i="1"/>
  <c r="R292" i="1"/>
  <c r="V292" i="1"/>
  <c r="W292" i="1"/>
  <c r="X292" i="1"/>
  <c r="Y292" i="1"/>
  <c r="Z292" i="1"/>
  <c r="AA292" i="1"/>
  <c r="L295" i="1"/>
  <c r="R295" i="1"/>
  <c r="V295" i="1"/>
  <c r="W295" i="1"/>
  <c r="X295" i="1"/>
  <c r="Y295" i="1"/>
  <c r="Z295" i="1"/>
  <c r="AA295" i="1"/>
  <c r="L296" i="1"/>
  <c r="R296" i="1"/>
  <c r="V296" i="1"/>
  <c r="W296" i="1"/>
  <c r="X296" i="1"/>
  <c r="Y296" i="1"/>
  <c r="Z296" i="1"/>
  <c r="AA296" i="1"/>
  <c r="L297" i="1"/>
  <c r="R297" i="1"/>
  <c r="V297" i="1"/>
  <c r="W297" i="1"/>
  <c r="X297" i="1"/>
  <c r="Y297" i="1"/>
  <c r="Z297" i="1"/>
  <c r="AA297" i="1"/>
  <c r="L299" i="1"/>
  <c r="R299" i="1"/>
  <c r="V299" i="1"/>
  <c r="W299" i="1"/>
  <c r="X299" i="1"/>
  <c r="Y299" i="1"/>
  <c r="Z299" i="1"/>
  <c r="AA299" i="1"/>
  <c r="L298" i="1"/>
  <c r="R298" i="1"/>
  <c r="V298" i="1"/>
  <c r="W298" i="1"/>
  <c r="X298" i="1"/>
  <c r="Y298" i="1"/>
  <c r="Z298" i="1"/>
  <c r="AA298" i="1"/>
  <c r="L300" i="1"/>
  <c r="R300" i="1"/>
  <c r="V300" i="1"/>
  <c r="W300" i="1"/>
  <c r="X300" i="1"/>
  <c r="Y300" i="1"/>
  <c r="Z300" i="1"/>
  <c r="AA300" i="1"/>
  <c r="L301" i="1"/>
  <c r="R301" i="1"/>
  <c r="V301" i="1"/>
  <c r="W301" i="1"/>
  <c r="X301" i="1"/>
  <c r="Y301" i="1"/>
  <c r="Z301" i="1"/>
  <c r="AA301" i="1"/>
  <c r="L302" i="1"/>
  <c r="R302" i="1"/>
  <c r="V302" i="1"/>
  <c r="W302" i="1"/>
  <c r="X302" i="1"/>
  <c r="Y302" i="1"/>
  <c r="Z302" i="1"/>
  <c r="AA302" i="1"/>
  <c r="L77" i="1"/>
  <c r="R77" i="1"/>
  <c r="V77" i="1"/>
  <c r="W77" i="1"/>
  <c r="X77" i="1"/>
  <c r="Y77" i="1"/>
  <c r="Z77" i="1"/>
  <c r="AA77" i="1"/>
  <c r="L78" i="1"/>
  <c r="R78" i="1"/>
  <c r="V78" i="1"/>
  <c r="W78" i="1"/>
  <c r="X78" i="1"/>
  <c r="Y78" i="1"/>
  <c r="Z78" i="1"/>
  <c r="AA78" i="1"/>
  <c r="L101" i="1"/>
  <c r="R101" i="1"/>
  <c r="V101" i="1"/>
  <c r="W101" i="1"/>
  <c r="X101" i="1"/>
  <c r="Y101" i="1"/>
  <c r="Z101" i="1"/>
  <c r="AA101" i="1"/>
  <c r="L102" i="1"/>
  <c r="R102" i="1"/>
  <c r="V102" i="1"/>
  <c r="W102" i="1"/>
  <c r="X102" i="1"/>
  <c r="Y102" i="1"/>
  <c r="Z102" i="1"/>
  <c r="AA102" i="1"/>
  <c r="L41" i="1"/>
  <c r="R41" i="1"/>
  <c r="V41" i="1"/>
  <c r="W41" i="1"/>
  <c r="X41" i="1"/>
  <c r="Y41" i="1"/>
  <c r="Z41" i="1"/>
  <c r="AA41" i="1"/>
  <c r="L42" i="1"/>
  <c r="R42" i="1"/>
  <c r="V42" i="1"/>
  <c r="W42" i="1"/>
  <c r="X42" i="1"/>
  <c r="Y42" i="1"/>
  <c r="Z42" i="1"/>
  <c r="AA42" i="1"/>
  <c r="L43" i="1"/>
  <c r="R43" i="1"/>
  <c r="V43" i="1"/>
  <c r="W43" i="1"/>
  <c r="X43" i="1"/>
  <c r="Y43" i="1"/>
  <c r="Z43" i="1"/>
  <c r="AA43" i="1"/>
  <c r="L44" i="1"/>
  <c r="R44" i="1"/>
  <c r="V44" i="1"/>
  <c r="W44" i="1"/>
  <c r="X44" i="1"/>
  <c r="Y44" i="1"/>
  <c r="Z44" i="1"/>
  <c r="AA44" i="1"/>
  <c r="L45" i="1"/>
  <c r="R45" i="1"/>
  <c r="V45" i="1"/>
  <c r="W45" i="1"/>
  <c r="X45" i="1"/>
  <c r="Y45" i="1"/>
  <c r="Z45" i="1"/>
  <c r="AA45" i="1"/>
  <c r="L46" i="1"/>
  <c r="R46" i="1"/>
  <c r="V46" i="1"/>
  <c r="W46" i="1"/>
  <c r="X46" i="1"/>
  <c r="Y46" i="1"/>
  <c r="Z46" i="1"/>
  <c r="AA46" i="1"/>
  <c r="L49" i="1"/>
  <c r="R49" i="1"/>
  <c r="V49" i="1"/>
  <c r="W49" i="1"/>
  <c r="X49" i="1"/>
  <c r="Y49" i="1"/>
  <c r="Z49" i="1"/>
  <c r="AA49" i="1"/>
  <c r="L47" i="1"/>
  <c r="R47" i="1"/>
  <c r="V47" i="1"/>
  <c r="W47" i="1"/>
  <c r="X47" i="1"/>
  <c r="Y47" i="1"/>
  <c r="Z47" i="1"/>
  <c r="AA47" i="1"/>
  <c r="L48" i="1"/>
  <c r="R48" i="1"/>
  <c r="V48" i="1"/>
  <c r="W48" i="1"/>
  <c r="X48" i="1"/>
  <c r="Y48" i="1"/>
  <c r="Z48" i="1"/>
  <c r="AA48" i="1"/>
  <c r="L50" i="1"/>
  <c r="R50" i="1"/>
  <c r="V50" i="1"/>
  <c r="W50" i="1"/>
  <c r="X50" i="1"/>
  <c r="Y50" i="1"/>
  <c r="Z50" i="1"/>
  <c r="AA50" i="1"/>
  <c r="L51" i="1"/>
  <c r="R51" i="1"/>
  <c r="V51" i="1"/>
  <c r="W51" i="1"/>
  <c r="X51" i="1"/>
  <c r="Y51" i="1"/>
  <c r="Z51" i="1"/>
  <c r="AA51" i="1"/>
  <c r="L305" i="1"/>
  <c r="R305" i="1"/>
  <c r="V305" i="1"/>
  <c r="W305" i="1"/>
  <c r="X305" i="1"/>
  <c r="Y305" i="1"/>
  <c r="Z305" i="1"/>
  <c r="AA305" i="1"/>
  <c r="L306" i="1"/>
  <c r="R306" i="1"/>
  <c r="V306" i="1"/>
  <c r="W306" i="1"/>
  <c r="X306" i="1"/>
  <c r="Y306" i="1"/>
  <c r="Z306" i="1"/>
  <c r="AA306" i="1"/>
  <c r="L307" i="1"/>
  <c r="R307" i="1"/>
  <c r="V307" i="1"/>
  <c r="W307" i="1"/>
  <c r="X307" i="1"/>
  <c r="Y307" i="1"/>
  <c r="Z307" i="1"/>
  <c r="AA307" i="1"/>
  <c r="L308" i="1"/>
  <c r="R308" i="1"/>
  <c r="V308" i="1"/>
  <c r="W308" i="1"/>
  <c r="X308" i="1"/>
  <c r="Y308" i="1"/>
  <c r="Z308" i="1"/>
  <c r="AA308" i="1"/>
  <c r="L309" i="1"/>
  <c r="R309" i="1"/>
  <c r="V309" i="1"/>
  <c r="W309" i="1"/>
  <c r="X309" i="1"/>
  <c r="Y309" i="1"/>
  <c r="Z309" i="1"/>
  <c r="AA309" i="1"/>
  <c r="L310" i="1"/>
  <c r="R310" i="1"/>
  <c r="V310" i="1"/>
  <c r="W310" i="1"/>
  <c r="X310" i="1"/>
  <c r="Y310" i="1"/>
  <c r="Z310" i="1"/>
  <c r="AA310" i="1"/>
  <c r="L311" i="1"/>
  <c r="R311" i="1"/>
  <c r="V311" i="1"/>
  <c r="W311" i="1"/>
  <c r="X311" i="1"/>
  <c r="Y311" i="1"/>
  <c r="Z311" i="1"/>
  <c r="AA311" i="1"/>
  <c r="L312" i="1"/>
  <c r="R312" i="1"/>
  <c r="V312" i="1"/>
  <c r="W312" i="1"/>
  <c r="X312" i="1"/>
  <c r="Y312" i="1"/>
  <c r="Z312" i="1"/>
  <c r="AA312" i="1"/>
  <c r="L313" i="1"/>
  <c r="R313" i="1"/>
  <c r="V313" i="1"/>
  <c r="W313" i="1"/>
  <c r="X313" i="1"/>
  <c r="Y313" i="1"/>
  <c r="Z313" i="1"/>
  <c r="AA313" i="1"/>
  <c r="L314" i="1"/>
  <c r="R314" i="1"/>
  <c r="V314" i="1"/>
  <c r="W314" i="1"/>
  <c r="X314" i="1"/>
  <c r="Y314" i="1"/>
  <c r="Z314" i="1"/>
  <c r="AA314" i="1"/>
  <c r="L315" i="1"/>
  <c r="R315" i="1"/>
  <c r="V315" i="1"/>
  <c r="W315" i="1"/>
  <c r="X315" i="1"/>
  <c r="Y315" i="1"/>
  <c r="Z315" i="1"/>
  <c r="AA315" i="1"/>
  <c r="L316" i="1"/>
  <c r="R316" i="1"/>
  <c r="V316" i="1"/>
  <c r="W316" i="1"/>
  <c r="X316" i="1"/>
  <c r="Y316" i="1"/>
  <c r="Z316" i="1"/>
  <c r="AA316" i="1"/>
  <c r="L317" i="1"/>
  <c r="R317" i="1"/>
  <c r="V317" i="1"/>
  <c r="W317" i="1"/>
  <c r="X317" i="1"/>
  <c r="Y317" i="1"/>
  <c r="Z317" i="1"/>
  <c r="AA317" i="1"/>
  <c r="L318" i="1"/>
  <c r="R318" i="1"/>
  <c r="V318" i="1"/>
  <c r="W318" i="1"/>
  <c r="X318" i="1"/>
  <c r="Y318" i="1"/>
  <c r="Z318" i="1"/>
  <c r="AA318" i="1"/>
  <c r="L319" i="1"/>
  <c r="R319" i="1"/>
  <c r="V319" i="1"/>
  <c r="W319" i="1"/>
  <c r="X319" i="1"/>
  <c r="Y319" i="1"/>
  <c r="Z319" i="1"/>
  <c r="AA319" i="1"/>
  <c r="L320" i="1"/>
  <c r="R320" i="1"/>
  <c r="V320" i="1"/>
  <c r="W320" i="1"/>
  <c r="X320" i="1"/>
  <c r="Y320" i="1"/>
  <c r="Z320" i="1"/>
  <c r="AA320" i="1"/>
  <c r="L321" i="1"/>
  <c r="R321" i="1"/>
  <c r="V321" i="1"/>
  <c r="W321" i="1"/>
  <c r="X321" i="1"/>
  <c r="Y321" i="1"/>
  <c r="Z321" i="1"/>
  <c r="AA321" i="1"/>
  <c r="L322" i="1"/>
  <c r="R322" i="1"/>
  <c r="V322" i="1"/>
  <c r="W322" i="1"/>
  <c r="X322" i="1"/>
  <c r="Y322" i="1"/>
  <c r="Z322" i="1"/>
  <c r="AA322" i="1"/>
  <c r="L323" i="1"/>
  <c r="R323" i="1"/>
  <c r="V323" i="1"/>
  <c r="W323" i="1"/>
  <c r="X323" i="1"/>
  <c r="Y323" i="1"/>
  <c r="Z323" i="1"/>
  <c r="AA323" i="1"/>
  <c r="L324" i="1"/>
  <c r="R324" i="1"/>
  <c r="V324" i="1"/>
  <c r="W324" i="1"/>
  <c r="X324" i="1"/>
  <c r="Y324" i="1"/>
  <c r="Z324" i="1"/>
  <c r="AA324" i="1"/>
  <c r="R330" i="1"/>
  <c r="V330" i="1"/>
  <c r="W330" i="1"/>
  <c r="X330" i="1"/>
  <c r="Y330" i="1"/>
  <c r="Z330" i="1"/>
  <c r="AA330" i="1"/>
  <c r="L331" i="1"/>
  <c r="R331" i="1"/>
  <c r="V331" i="1"/>
  <c r="W331" i="1"/>
  <c r="X331" i="1"/>
  <c r="Y331" i="1"/>
  <c r="Z331" i="1"/>
  <c r="AA331" i="1"/>
  <c r="L332" i="1"/>
  <c r="R332" i="1"/>
  <c r="V332" i="1"/>
  <c r="W332" i="1"/>
  <c r="X332" i="1"/>
  <c r="Y332" i="1"/>
  <c r="Z332" i="1"/>
  <c r="AA332" i="1"/>
  <c r="L333" i="1"/>
  <c r="R333" i="1"/>
  <c r="V333" i="1"/>
  <c r="W333" i="1"/>
  <c r="X333" i="1"/>
  <c r="Y333" i="1"/>
  <c r="Z333" i="1"/>
  <c r="AA333" i="1"/>
  <c r="L334" i="1"/>
  <c r="R334" i="1"/>
  <c r="V334" i="1"/>
  <c r="W334" i="1"/>
  <c r="X334" i="1"/>
  <c r="Y334" i="1"/>
  <c r="Z334" i="1"/>
  <c r="AA334" i="1"/>
  <c r="L335" i="1"/>
  <c r="R335" i="1"/>
  <c r="V335" i="1"/>
  <c r="W335" i="1"/>
  <c r="X335" i="1"/>
  <c r="Y335" i="1"/>
  <c r="Z335" i="1"/>
  <c r="AA335" i="1"/>
  <c r="L336" i="1"/>
  <c r="R336" i="1"/>
  <c r="V336" i="1"/>
  <c r="W336" i="1"/>
  <c r="X336" i="1"/>
  <c r="Y336" i="1"/>
  <c r="Z336" i="1"/>
  <c r="AA336" i="1"/>
  <c r="L337" i="1"/>
  <c r="R337" i="1"/>
  <c r="V337" i="1"/>
  <c r="W337" i="1"/>
  <c r="X337" i="1"/>
  <c r="Y337" i="1"/>
  <c r="Z337" i="1"/>
  <c r="AA337" i="1"/>
  <c r="L338" i="1"/>
  <c r="R338" i="1"/>
  <c r="V338" i="1"/>
  <c r="W338" i="1"/>
  <c r="X338" i="1"/>
  <c r="Y338" i="1"/>
  <c r="Z338" i="1"/>
  <c r="AA338" i="1"/>
  <c r="L339" i="1"/>
  <c r="R339" i="1"/>
  <c r="V339" i="1"/>
  <c r="W339" i="1"/>
  <c r="X339" i="1"/>
  <c r="Y339" i="1"/>
  <c r="Z339" i="1"/>
  <c r="AA339" i="1"/>
  <c r="L340" i="1"/>
  <c r="R340" i="1"/>
  <c r="V340" i="1"/>
  <c r="W340" i="1"/>
  <c r="X340" i="1"/>
  <c r="Y340" i="1"/>
  <c r="Z340" i="1"/>
  <c r="AA340" i="1"/>
  <c r="L341" i="1"/>
  <c r="R341" i="1"/>
  <c r="V341" i="1"/>
  <c r="W341" i="1"/>
  <c r="X341" i="1"/>
  <c r="Y341" i="1"/>
  <c r="Z341" i="1"/>
  <c r="AA341" i="1"/>
  <c r="L342" i="1"/>
  <c r="R342" i="1"/>
  <c r="V342" i="1"/>
  <c r="W342" i="1"/>
  <c r="X342" i="1"/>
  <c r="Y342" i="1"/>
  <c r="Z342" i="1"/>
  <c r="AA342" i="1"/>
  <c r="L343" i="1"/>
  <c r="R343" i="1"/>
  <c r="V343" i="1"/>
  <c r="W343" i="1"/>
  <c r="X343" i="1"/>
  <c r="Y343" i="1"/>
  <c r="Z343" i="1"/>
  <c r="AA343" i="1"/>
  <c r="L344" i="1"/>
  <c r="R344" i="1"/>
  <c r="V344" i="1"/>
  <c r="W344" i="1"/>
  <c r="X344" i="1"/>
  <c r="Y344" i="1"/>
  <c r="Z344" i="1"/>
  <c r="AA344" i="1"/>
  <c r="L345" i="1"/>
  <c r="R345" i="1"/>
  <c r="V345" i="1"/>
  <c r="W345" i="1"/>
  <c r="X345" i="1"/>
  <c r="Y345" i="1"/>
  <c r="Z345" i="1"/>
  <c r="AA345" i="1"/>
  <c r="L346" i="1"/>
  <c r="R346" i="1"/>
  <c r="V346" i="1"/>
  <c r="W346" i="1"/>
  <c r="X346" i="1"/>
  <c r="Y346" i="1"/>
  <c r="Z346" i="1"/>
  <c r="AA346" i="1"/>
  <c r="L347" i="1"/>
  <c r="R347" i="1"/>
  <c r="V347" i="1"/>
  <c r="W347" i="1"/>
  <c r="X347" i="1"/>
  <c r="Y347" i="1"/>
  <c r="Z347" i="1"/>
  <c r="AA347" i="1"/>
  <c r="L348" i="1"/>
  <c r="R348" i="1"/>
  <c r="V348" i="1"/>
  <c r="W348" i="1"/>
  <c r="X348" i="1"/>
  <c r="Y348" i="1"/>
  <c r="Z348" i="1"/>
  <c r="AA348" i="1"/>
  <c r="L349" i="1"/>
  <c r="R349" i="1"/>
  <c r="V349" i="1"/>
  <c r="W349" i="1"/>
  <c r="X349" i="1"/>
  <c r="Y349" i="1"/>
  <c r="Z349" i="1"/>
  <c r="AA349" i="1"/>
  <c r="L350" i="1"/>
  <c r="R350" i="1"/>
  <c r="V350" i="1"/>
  <c r="W350" i="1"/>
  <c r="X350" i="1"/>
  <c r="Y350" i="1"/>
  <c r="Z350" i="1"/>
  <c r="AA350" i="1"/>
  <c r="L351" i="1"/>
  <c r="R351" i="1"/>
  <c r="V351" i="1"/>
  <c r="W351" i="1"/>
  <c r="X351" i="1"/>
  <c r="Y351" i="1"/>
  <c r="Z351" i="1"/>
  <c r="AA351" i="1"/>
  <c r="L352" i="1"/>
  <c r="R352" i="1"/>
  <c r="V352" i="1"/>
  <c r="W352" i="1"/>
  <c r="X352" i="1"/>
  <c r="Y352" i="1"/>
  <c r="Z352" i="1"/>
  <c r="AA352" i="1"/>
  <c r="L353" i="1"/>
  <c r="R353" i="1"/>
  <c r="V353" i="1"/>
  <c r="W353" i="1"/>
  <c r="X353" i="1"/>
  <c r="Y353" i="1"/>
  <c r="Z353" i="1"/>
  <c r="AA353" i="1"/>
  <c r="L354" i="1"/>
  <c r="R354" i="1"/>
  <c r="V354" i="1"/>
  <c r="W354" i="1"/>
  <c r="X354" i="1"/>
  <c r="Y354" i="1"/>
  <c r="Z354" i="1"/>
  <c r="AA354" i="1"/>
  <c r="L355" i="1"/>
  <c r="R355" i="1"/>
  <c r="V355" i="1"/>
  <c r="W355" i="1"/>
  <c r="X355" i="1"/>
  <c r="Y355" i="1"/>
  <c r="Z355" i="1"/>
  <c r="AA355" i="1"/>
  <c r="L356" i="1"/>
  <c r="R356" i="1"/>
  <c r="V356" i="1"/>
  <c r="W356" i="1"/>
  <c r="X356" i="1"/>
  <c r="Y356" i="1"/>
  <c r="Z356" i="1"/>
  <c r="AA356" i="1"/>
  <c r="L358" i="1"/>
  <c r="R358" i="1"/>
  <c r="V358" i="1"/>
  <c r="W358" i="1"/>
  <c r="X358" i="1"/>
  <c r="Y358" i="1"/>
  <c r="Z358" i="1"/>
  <c r="AA358" i="1"/>
  <c r="L357" i="1"/>
  <c r="R357" i="1"/>
  <c r="V357" i="1"/>
  <c r="W357" i="1"/>
  <c r="X357" i="1"/>
  <c r="Y357" i="1"/>
  <c r="Z357" i="1"/>
  <c r="AA357" i="1"/>
  <c r="L359" i="1"/>
  <c r="R359" i="1"/>
  <c r="V359" i="1"/>
  <c r="W359" i="1"/>
  <c r="X359" i="1"/>
  <c r="Y359" i="1"/>
  <c r="Z359" i="1"/>
  <c r="AA359" i="1"/>
  <c r="L360" i="1"/>
  <c r="R360" i="1"/>
  <c r="V360" i="1"/>
  <c r="W360" i="1"/>
  <c r="X360" i="1"/>
  <c r="Y360" i="1"/>
  <c r="Z360" i="1"/>
  <c r="AA360" i="1"/>
  <c r="L361" i="1"/>
  <c r="R361" i="1"/>
  <c r="V361" i="1"/>
  <c r="W361" i="1"/>
  <c r="X361" i="1"/>
  <c r="Y361" i="1"/>
  <c r="Z361" i="1"/>
  <c r="AA361" i="1"/>
  <c r="L362" i="1"/>
  <c r="R362" i="1"/>
  <c r="V362" i="1"/>
  <c r="W362" i="1"/>
  <c r="X362" i="1"/>
  <c r="Y362" i="1"/>
  <c r="Z362" i="1"/>
  <c r="AA362" i="1"/>
  <c r="L363" i="1"/>
  <c r="R363" i="1"/>
  <c r="V363" i="1"/>
  <c r="W363" i="1"/>
  <c r="X363" i="1"/>
  <c r="Y363" i="1"/>
  <c r="Z363" i="1"/>
  <c r="AA363" i="1"/>
  <c r="L364" i="1"/>
  <c r="R364" i="1"/>
  <c r="V364" i="1"/>
  <c r="W364" i="1"/>
  <c r="X364" i="1"/>
  <c r="Y364" i="1"/>
  <c r="Z364" i="1"/>
  <c r="AA364" i="1"/>
  <c r="L365" i="1"/>
  <c r="R365" i="1"/>
  <c r="V365" i="1"/>
  <c r="W365" i="1"/>
  <c r="X365" i="1"/>
  <c r="Y365" i="1"/>
  <c r="Z365" i="1"/>
  <c r="AA365" i="1"/>
  <c r="L366" i="1"/>
  <c r="R366" i="1"/>
  <c r="V366" i="1"/>
  <c r="W366" i="1"/>
  <c r="X366" i="1"/>
  <c r="Y366" i="1"/>
  <c r="Z366" i="1"/>
  <c r="AA366" i="1"/>
  <c r="L367" i="1"/>
  <c r="R367" i="1"/>
  <c r="V367" i="1"/>
  <c r="W367" i="1"/>
  <c r="X367" i="1"/>
  <c r="Y367" i="1"/>
  <c r="Z367" i="1"/>
  <c r="AA367" i="1"/>
  <c r="L368" i="1"/>
  <c r="R368" i="1"/>
  <c r="V368" i="1"/>
  <c r="W368" i="1"/>
  <c r="X368" i="1"/>
  <c r="Y368" i="1"/>
  <c r="Z368" i="1"/>
  <c r="AA368" i="1"/>
  <c r="L369" i="1"/>
  <c r="R369" i="1"/>
  <c r="V369" i="1"/>
  <c r="W369" i="1"/>
  <c r="X369" i="1"/>
  <c r="Y369" i="1"/>
  <c r="Z369" i="1"/>
  <c r="AA369" i="1"/>
  <c r="L370" i="1"/>
  <c r="R370" i="1"/>
  <c r="V370" i="1"/>
  <c r="W370" i="1"/>
  <c r="X370" i="1"/>
  <c r="Y370" i="1"/>
  <c r="Z370" i="1"/>
  <c r="AA370" i="1"/>
  <c r="L371" i="1"/>
  <c r="R371" i="1"/>
  <c r="V371" i="1"/>
  <c r="W371" i="1"/>
  <c r="X371" i="1"/>
  <c r="Y371" i="1"/>
  <c r="Z371" i="1"/>
  <c r="AA371" i="1"/>
  <c r="L372" i="1"/>
  <c r="R372" i="1"/>
  <c r="V372" i="1"/>
  <c r="W372" i="1"/>
  <c r="X372" i="1"/>
  <c r="Y372" i="1"/>
  <c r="Z372" i="1"/>
  <c r="AA372" i="1"/>
  <c r="L373" i="1"/>
  <c r="R373" i="1"/>
  <c r="V373" i="1"/>
  <c r="W373" i="1"/>
  <c r="X373" i="1"/>
  <c r="Y373" i="1"/>
  <c r="Z373" i="1"/>
  <c r="AA373" i="1"/>
  <c r="L374" i="1"/>
  <c r="R374" i="1"/>
  <c r="V374" i="1"/>
  <c r="W374" i="1"/>
  <c r="X374" i="1"/>
  <c r="Y374" i="1"/>
  <c r="Z374" i="1"/>
  <c r="AA374" i="1"/>
  <c r="L464" i="1"/>
  <c r="L465" i="1"/>
  <c r="R465" i="1"/>
  <c r="V465" i="1"/>
  <c r="W465" i="1"/>
  <c r="X465" i="1"/>
  <c r="Y465" i="1"/>
  <c r="Z465" i="1"/>
  <c r="AA465" i="1"/>
  <c r="L466" i="1"/>
  <c r="R466" i="1"/>
  <c r="V466" i="1"/>
  <c r="W466" i="1"/>
  <c r="X466" i="1"/>
  <c r="Y466" i="1"/>
  <c r="Z466" i="1"/>
  <c r="AA466" i="1"/>
  <c r="L467" i="1"/>
  <c r="R467" i="1"/>
  <c r="V467" i="1"/>
  <c r="W467" i="1"/>
  <c r="X467" i="1"/>
  <c r="Y467" i="1"/>
  <c r="Z467" i="1"/>
  <c r="AA467" i="1"/>
  <c r="L468" i="1"/>
  <c r="R468" i="1"/>
  <c r="V468" i="1"/>
  <c r="W468" i="1"/>
  <c r="X468" i="1"/>
  <c r="Y468" i="1"/>
  <c r="Z468" i="1"/>
  <c r="AA468" i="1"/>
  <c r="L469" i="1"/>
  <c r="R469" i="1"/>
  <c r="V469" i="1"/>
  <c r="W469" i="1"/>
  <c r="X469" i="1"/>
  <c r="Y469" i="1"/>
  <c r="Z469" i="1"/>
  <c r="AA469" i="1"/>
  <c r="L470" i="1"/>
  <c r="R470" i="1"/>
  <c r="V470" i="1"/>
  <c r="W470" i="1"/>
  <c r="X470" i="1"/>
  <c r="Y470" i="1"/>
  <c r="Z470" i="1"/>
  <c r="AA470" i="1"/>
  <c r="L377" i="1"/>
  <c r="R377" i="1"/>
  <c r="V377" i="1"/>
  <c r="W377" i="1"/>
  <c r="X377" i="1"/>
  <c r="Y377" i="1"/>
  <c r="Z377" i="1"/>
  <c r="AA377" i="1"/>
  <c r="L378" i="1"/>
  <c r="R378" i="1"/>
  <c r="V378" i="1"/>
  <c r="W378" i="1"/>
  <c r="X378" i="1"/>
  <c r="Y378" i="1"/>
  <c r="Z378" i="1"/>
  <c r="AA378" i="1"/>
  <c r="L379" i="1"/>
  <c r="R379" i="1"/>
  <c r="V379" i="1"/>
  <c r="W379" i="1"/>
  <c r="X379" i="1"/>
  <c r="Y379" i="1"/>
  <c r="Z379" i="1"/>
  <c r="AA379" i="1"/>
  <c r="L380" i="1"/>
  <c r="R380" i="1"/>
  <c r="V380" i="1"/>
  <c r="W380" i="1"/>
  <c r="X380" i="1"/>
  <c r="Y380" i="1"/>
  <c r="Z380" i="1"/>
  <c r="AA380" i="1"/>
  <c r="L381" i="1"/>
  <c r="R381" i="1"/>
  <c r="V381" i="1"/>
  <c r="W381" i="1"/>
  <c r="X381" i="1"/>
  <c r="Y381" i="1"/>
  <c r="Z381" i="1"/>
  <c r="AA381" i="1"/>
  <c r="L382" i="1"/>
  <c r="R382" i="1"/>
  <c r="V382" i="1"/>
  <c r="W382" i="1"/>
  <c r="X382" i="1"/>
  <c r="Y382" i="1"/>
  <c r="Z382" i="1"/>
  <c r="AB382" i="1"/>
  <c r="L383" i="1"/>
  <c r="R383" i="1"/>
  <c r="V383" i="1"/>
  <c r="W383" i="1"/>
  <c r="X383" i="1"/>
  <c r="Y383" i="1"/>
  <c r="Z383" i="1"/>
  <c r="AA383" i="1"/>
  <c r="L38" i="1"/>
  <c r="R38" i="1"/>
  <c r="V38" i="1"/>
  <c r="W38" i="1"/>
  <c r="X38" i="1"/>
  <c r="Y38" i="1"/>
  <c r="Z38" i="1"/>
  <c r="AA38" i="1"/>
  <c r="L39" i="1"/>
  <c r="R39" i="1"/>
  <c r="V39" i="1"/>
  <c r="W39" i="1"/>
  <c r="X39" i="1"/>
  <c r="Y39" i="1"/>
  <c r="Z39" i="1"/>
  <c r="AA39" i="1"/>
  <c r="L40" i="1"/>
  <c r="R40" i="1"/>
  <c r="V40" i="1"/>
  <c r="W40" i="1"/>
  <c r="X40" i="1"/>
  <c r="Y40" i="1"/>
  <c r="Z40" i="1"/>
  <c r="AA40" i="1"/>
  <c r="AC13" i="2"/>
  <c r="AE13" i="2"/>
  <c r="AC27" i="2"/>
  <c r="AD27" i="2"/>
  <c r="I4" i="5"/>
  <c r="I7" i="4"/>
  <c r="AB19" i="2"/>
  <c r="AD13" i="2"/>
  <c r="AB12" i="2"/>
  <c r="AC20" i="2"/>
  <c r="AD20" i="2"/>
  <c r="AD5" i="2"/>
  <c r="AF5" i="2"/>
  <c r="AG5" i="2"/>
  <c r="AC25" i="2"/>
  <c r="AD25" i="2"/>
  <c r="AC22" i="2"/>
  <c r="AD22" i="2"/>
  <c r="H3" i="4"/>
  <c r="AD19" i="2"/>
  <c r="AE19" i="2"/>
  <c r="AD10" i="2"/>
  <c r="AE10" i="2"/>
  <c r="AC16" i="2"/>
  <c r="AD16" i="2"/>
  <c r="AC26" i="2"/>
  <c r="AD26" i="2"/>
  <c r="AC30" i="2"/>
  <c r="AD30" i="2"/>
  <c r="AE27" i="2"/>
  <c r="AF27" i="2"/>
  <c r="AG27" i="2"/>
  <c r="P5" i="4"/>
  <c r="P7" i="4"/>
  <c r="Q7" i="4"/>
  <c r="P8" i="4"/>
  <c r="P5" i="5"/>
  <c r="Q5" i="5"/>
  <c r="R5" i="5"/>
  <c r="G79" i="6"/>
  <c r="P3" i="4"/>
  <c r="P6" i="4"/>
  <c r="P4" i="4"/>
  <c r="Q4" i="4"/>
  <c r="O4" i="5"/>
  <c r="O11" i="5"/>
  <c r="D23" i="6"/>
  <c r="F23" i="6"/>
  <c r="G23" i="6"/>
  <c r="G11" i="5"/>
  <c r="T4" i="5"/>
  <c r="Q4" i="5"/>
  <c r="R4" i="5"/>
  <c r="G78" i="6"/>
  <c r="E8" i="4"/>
  <c r="G8" i="4"/>
  <c r="O8" i="4"/>
  <c r="E5" i="4"/>
  <c r="G5" i="4"/>
  <c r="I4" i="4"/>
  <c r="H8" i="4"/>
  <c r="H5" i="4"/>
  <c r="AB11" i="2"/>
  <c r="AC28" i="2"/>
  <c r="AB4" i="2"/>
  <c r="AD4" i="2"/>
  <c r="AE4" i="2"/>
  <c r="AD11" i="2"/>
  <c r="AE11" i="2"/>
  <c r="AE12" i="2"/>
  <c r="AD12" i="2"/>
  <c r="AA325" i="1"/>
  <c r="AB325" i="1"/>
  <c r="AC325" i="1"/>
  <c r="AC17" i="2"/>
  <c r="AC9" i="2"/>
  <c r="AC31" i="2"/>
  <c r="AC23" i="2"/>
  <c r="AC14" i="2"/>
  <c r="AE8" i="2"/>
  <c r="AF8" i="2"/>
  <c r="AG8" i="2"/>
  <c r="AC6" i="2"/>
  <c r="AC32" i="2"/>
  <c r="AC24" i="2"/>
  <c r="AC15" i="2"/>
  <c r="AC7" i="2"/>
  <c r="AC29" i="2"/>
  <c r="AC21" i="2"/>
  <c r="AE8" i="3"/>
  <c r="AE15" i="3"/>
  <c r="I19" i="4"/>
  <c r="Q12" i="4"/>
  <c r="T12" i="4"/>
  <c r="U12" i="4"/>
  <c r="O12" i="4"/>
  <c r="T14" i="4"/>
  <c r="U14" i="4"/>
  <c r="O14" i="4"/>
  <c r="O10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B19" i="1"/>
  <c r="AC19" i="1"/>
  <c r="AF13" i="2"/>
  <c r="AG13" i="2"/>
  <c r="AB186" i="1"/>
  <c r="AC186" i="1"/>
  <c r="AB68" i="1"/>
  <c r="AC68" i="1"/>
  <c r="AB436" i="1"/>
  <c r="AC436" i="1"/>
  <c r="AB117" i="1"/>
  <c r="AC117" i="1"/>
  <c r="AB377" i="1"/>
  <c r="AC377" i="1"/>
  <c r="AB170" i="1"/>
  <c r="AC170" i="1"/>
  <c r="AB22" i="1"/>
  <c r="AC22" i="1"/>
  <c r="AB137" i="1"/>
  <c r="AC137" i="1"/>
  <c r="AB371" i="1"/>
  <c r="AC371" i="1"/>
  <c r="AB397" i="1"/>
  <c r="AC397" i="1"/>
  <c r="AB194" i="1"/>
  <c r="AC194" i="1"/>
  <c r="AB178" i="1"/>
  <c r="AC178" i="1"/>
  <c r="AB445" i="1"/>
  <c r="AC445" i="1"/>
  <c r="AB430" i="1"/>
  <c r="AC430" i="1"/>
  <c r="AD19" i="1"/>
  <c r="AB166" i="1"/>
  <c r="AC166" i="1"/>
  <c r="AB129" i="1"/>
  <c r="AC129" i="1"/>
  <c r="AB124" i="1"/>
  <c r="AB112" i="1"/>
  <c r="AC112" i="1"/>
  <c r="AB403" i="1"/>
  <c r="AC403" i="1"/>
  <c r="AB413" i="1"/>
  <c r="AB133" i="1"/>
  <c r="AC133" i="1"/>
  <c r="AB110" i="1"/>
  <c r="AC110" i="1"/>
  <c r="AB467" i="1"/>
  <c r="AB380" i="1"/>
  <c r="AC380" i="1"/>
  <c r="AB468" i="1"/>
  <c r="AC468" i="1"/>
  <c r="AB344" i="1"/>
  <c r="AC344" i="1"/>
  <c r="AB198" i="1"/>
  <c r="AC198" i="1"/>
  <c r="AB190" i="1"/>
  <c r="AC190" i="1"/>
  <c r="AB182" i="1"/>
  <c r="AC182" i="1"/>
  <c r="AB174" i="1"/>
  <c r="AC174" i="1"/>
  <c r="AB448" i="1"/>
  <c r="AC448" i="1"/>
  <c r="AB442" i="1"/>
  <c r="AC442" i="1"/>
  <c r="AB441" i="1"/>
  <c r="AB433" i="1"/>
  <c r="AC433" i="1"/>
  <c r="AB434" i="1"/>
  <c r="AB74" i="1"/>
  <c r="AC74" i="1"/>
  <c r="AB63" i="1"/>
  <c r="AC63" i="1"/>
  <c r="AB400" i="1"/>
  <c r="AC400" i="1"/>
  <c r="AB392" i="1"/>
  <c r="AC392" i="1"/>
  <c r="AB61" i="1"/>
  <c r="AC61" i="1"/>
  <c r="AA32" i="1"/>
  <c r="AB32" i="1"/>
  <c r="AC32" i="1"/>
  <c r="AB38" i="1"/>
  <c r="AC38" i="1"/>
  <c r="AB378" i="1"/>
  <c r="AC378" i="1"/>
  <c r="AB360" i="1"/>
  <c r="AC360" i="1"/>
  <c r="AB323" i="1"/>
  <c r="AC323" i="1"/>
  <c r="AB245" i="1"/>
  <c r="AC245" i="1"/>
  <c r="AA451" i="1"/>
  <c r="AB451" i="1"/>
  <c r="AC451" i="1"/>
  <c r="AA199" i="1"/>
  <c r="AB199" i="1"/>
  <c r="AB197" i="1"/>
  <c r="AC197" i="1"/>
  <c r="AB195" i="1"/>
  <c r="AB193" i="1"/>
  <c r="AC193" i="1"/>
  <c r="AB191" i="1"/>
  <c r="AB189" i="1"/>
  <c r="AC189" i="1"/>
  <c r="AB187" i="1"/>
  <c r="AB185" i="1"/>
  <c r="AC185" i="1"/>
  <c r="AB183" i="1"/>
  <c r="AB181" i="1"/>
  <c r="AC181" i="1"/>
  <c r="AB179" i="1"/>
  <c r="AB177" i="1"/>
  <c r="AC177" i="1"/>
  <c r="AB175" i="1"/>
  <c r="AB173" i="1"/>
  <c r="AC173" i="1"/>
  <c r="AB171" i="1"/>
  <c r="AB447" i="1"/>
  <c r="AD447" i="1"/>
  <c r="AB415" i="1"/>
  <c r="AC415" i="1"/>
  <c r="AB414" i="1"/>
  <c r="AC414" i="1"/>
  <c r="AB409" i="1"/>
  <c r="AB136" i="1"/>
  <c r="AC136" i="1"/>
  <c r="AB134" i="1"/>
  <c r="AB132" i="1"/>
  <c r="AC132" i="1"/>
  <c r="AB130" i="1"/>
  <c r="AB128" i="1"/>
  <c r="AC128" i="1"/>
  <c r="AB125" i="1"/>
  <c r="AB119" i="1"/>
  <c r="AC119" i="1"/>
  <c r="AB92" i="1"/>
  <c r="AC92" i="1"/>
  <c r="AB75" i="1"/>
  <c r="AB73" i="1"/>
  <c r="AC73" i="1"/>
  <c r="AB71" i="1"/>
  <c r="AB70" i="1"/>
  <c r="AB66" i="1"/>
  <c r="AC66" i="1"/>
  <c r="AB64" i="1"/>
  <c r="AB407" i="1"/>
  <c r="AC407" i="1"/>
  <c r="AB404" i="1"/>
  <c r="AB405" i="1"/>
  <c r="AC405" i="1"/>
  <c r="AB401" i="1"/>
  <c r="AB399" i="1"/>
  <c r="AC399" i="1"/>
  <c r="AB396" i="1"/>
  <c r="AB395" i="1"/>
  <c r="AC395" i="1"/>
  <c r="AB393" i="1"/>
  <c r="AB391" i="1"/>
  <c r="AC391" i="1"/>
  <c r="AB59" i="1"/>
  <c r="AC59" i="1"/>
  <c r="AD382" i="1"/>
  <c r="AC382" i="1"/>
  <c r="AB39" i="1"/>
  <c r="AC39" i="1"/>
  <c r="AA382" i="1"/>
  <c r="AB379" i="1"/>
  <c r="AC379" i="1"/>
  <c r="AB470" i="1"/>
  <c r="AC470" i="1"/>
  <c r="AB465" i="1"/>
  <c r="AC465" i="1"/>
  <c r="AB373" i="1"/>
  <c r="AC373" i="1"/>
  <c r="AB368" i="1"/>
  <c r="AC368" i="1"/>
  <c r="AB352" i="1"/>
  <c r="AC352" i="1"/>
  <c r="AB336" i="1"/>
  <c r="AC336" i="1"/>
  <c r="AB315" i="1"/>
  <c r="AC315" i="1"/>
  <c r="AA120" i="1"/>
  <c r="AB120" i="1"/>
  <c r="AC120" i="1"/>
  <c r="AB250" i="1"/>
  <c r="AC250" i="1"/>
  <c r="AB446" i="1"/>
  <c r="AC446" i="1"/>
  <c r="AB437" i="1"/>
  <c r="AC437" i="1"/>
  <c r="AB26" i="1"/>
  <c r="AC26" i="1"/>
  <c r="AB23" i="1"/>
  <c r="AB24" i="1"/>
  <c r="AC24" i="1"/>
  <c r="AB21" i="1"/>
  <c r="AB168" i="1"/>
  <c r="AC168" i="1"/>
  <c r="AB167" i="1"/>
  <c r="AC167" i="1"/>
  <c r="AB411" i="1"/>
  <c r="AC411" i="1"/>
  <c r="AB410" i="1"/>
  <c r="AC410" i="1"/>
  <c r="AB17" i="1"/>
  <c r="AC17" i="1"/>
  <c r="AB386" i="1"/>
  <c r="AC386" i="1"/>
  <c r="AB57" i="1"/>
  <c r="AC57" i="1"/>
  <c r="AB40" i="1"/>
  <c r="AB469" i="1"/>
  <c r="AB372" i="1"/>
  <c r="AB383" i="1"/>
  <c r="AB381" i="1"/>
  <c r="AC381" i="1"/>
  <c r="AB466" i="1"/>
  <c r="AC466" i="1"/>
  <c r="AB374" i="1"/>
  <c r="AC374" i="1"/>
  <c r="AB370" i="1"/>
  <c r="AB364" i="1"/>
  <c r="AC364" i="1"/>
  <c r="AB356" i="1"/>
  <c r="AC356" i="1"/>
  <c r="AB348" i="1"/>
  <c r="AC348" i="1"/>
  <c r="AB340" i="1"/>
  <c r="AC340" i="1"/>
  <c r="AB332" i="1"/>
  <c r="AC332" i="1"/>
  <c r="AB319" i="1"/>
  <c r="AC319" i="1"/>
  <c r="AB311" i="1"/>
  <c r="AC311" i="1"/>
  <c r="AB246" i="1"/>
  <c r="AC246" i="1"/>
  <c r="AB244" i="1"/>
  <c r="AC244" i="1"/>
  <c r="AB455" i="1"/>
  <c r="AB37" i="1"/>
  <c r="AC37" i="1"/>
  <c r="AB27" i="1"/>
  <c r="AC27" i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/>
  <c r="AB438" i="1"/>
  <c r="AB432" i="1"/>
  <c r="AC432" i="1"/>
  <c r="AB25" i="1"/>
  <c r="AB20" i="1"/>
  <c r="AB135" i="1"/>
  <c r="AB131" i="1"/>
  <c r="AB127" i="1"/>
  <c r="AB122" i="1"/>
  <c r="AC122" i="1"/>
  <c r="AB121" i="1"/>
  <c r="AB114" i="1"/>
  <c r="AB13" i="1"/>
  <c r="AC13" i="1"/>
  <c r="AB76" i="1"/>
  <c r="AB72" i="1"/>
  <c r="AB69" i="1"/>
  <c r="AC69" i="1"/>
  <c r="AB65" i="1"/>
  <c r="AB406" i="1"/>
  <c r="AB402" i="1"/>
  <c r="AB398" i="1"/>
  <c r="AB394" i="1"/>
  <c r="AB389" i="1"/>
  <c r="AC389" i="1"/>
  <c r="AA30" i="1"/>
  <c r="AB30" i="1"/>
  <c r="AC30" i="1"/>
  <c r="AA240" i="1"/>
  <c r="AB240" i="1"/>
  <c r="AA238" i="1"/>
  <c r="AB238" i="1"/>
  <c r="AA236" i="1"/>
  <c r="AB236" i="1"/>
  <c r="AB366" i="1"/>
  <c r="AC366" i="1"/>
  <c r="AB362" i="1"/>
  <c r="AC362" i="1"/>
  <c r="AB357" i="1"/>
  <c r="AC357" i="1"/>
  <c r="AB354" i="1"/>
  <c r="AC354" i="1"/>
  <c r="AB350" i="1"/>
  <c r="AC350" i="1"/>
  <c r="AB346" i="1"/>
  <c r="AC346" i="1"/>
  <c r="AB342" i="1"/>
  <c r="AC342" i="1"/>
  <c r="AB338" i="1"/>
  <c r="AC338" i="1"/>
  <c r="AB334" i="1"/>
  <c r="AC334" i="1"/>
  <c r="AB330" i="1"/>
  <c r="AC330" i="1"/>
  <c r="AB321" i="1"/>
  <c r="AC321" i="1"/>
  <c r="AB317" i="1"/>
  <c r="AC317" i="1"/>
  <c r="AB313" i="1"/>
  <c r="AC313" i="1"/>
  <c r="AB309" i="1"/>
  <c r="AC309" i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/>
  <c r="AB242" i="1"/>
  <c r="AC242" i="1"/>
  <c r="AB453" i="1"/>
  <c r="AA34" i="1"/>
  <c r="AB34" i="1"/>
  <c r="AC34" i="1"/>
  <c r="AA241" i="1"/>
  <c r="AB241" i="1"/>
  <c r="AC241" i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/>
  <c r="AB15" i="1"/>
  <c r="AC15" i="1"/>
  <c r="AB11" i="1"/>
  <c r="AC11" i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/>
  <c r="AB88" i="1"/>
  <c r="AB67" i="1"/>
  <c r="AB390" i="1"/>
  <c r="AC390" i="1"/>
  <c r="AB56" i="1"/>
  <c r="AB55" i="1"/>
  <c r="AB54" i="1"/>
  <c r="AB53" i="1"/>
  <c r="AB52" i="1"/>
  <c r="AB329" i="1"/>
  <c r="AB328" i="1"/>
  <c r="AB327" i="1"/>
  <c r="AB326" i="1"/>
  <c r="AF10" i="2"/>
  <c r="AG10" i="2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D332" i="1"/>
  <c r="AE332" i="1"/>
  <c r="AF332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E32" i="3"/>
  <c r="AE24" i="3"/>
  <c r="AD117" i="1"/>
  <c r="AE117" i="1"/>
  <c r="AF117" i="1"/>
  <c r="AD381" i="1"/>
  <c r="AE20" i="2"/>
  <c r="AF20" i="2"/>
  <c r="AG20" i="2"/>
  <c r="AF19" i="2"/>
  <c r="AG19" i="2"/>
  <c r="AE25" i="2"/>
  <c r="AF25" i="2"/>
  <c r="AG25" i="2"/>
  <c r="AE17" i="3"/>
  <c r="AE42" i="3"/>
  <c r="AE14" i="3"/>
  <c r="AD400" i="1"/>
  <c r="AE400" i="1"/>
  <c r="AF400" i="1"/>
  <c r="AD166" i="1"/>
  <c r="AE166" i="1"/>
  <c r="AF166" i="1"/>
  <c r="AD57" i="1"/>
  <c r="AD182" i="1"/>
  <c r="AD446" i="1"/>
  <c r="AE446" i="1"/>
  <c r="AF446" i="1"/>
  <c r="AF11" i="2"/>
  <c r="AG11" i="2"/>
  <c r="AE16" i="2"/>
  <c r="AF16" i="2"/>
  <c r="AG16" i="2"/>
  <c r="AE22" i="2"/>
  <c r="AF22" i="2"/>
  <c r="AG22" i="2"/>
  <c r="AE34" i="3"/>
  <c r="AE40" i="3"/>
  <c r="AE20" i="3"/>
  <c r="AD313" i="1"/>
  <c r="AE313" i="1"/>
  <c r="AF313" i="1"/>
  <c r="AD74" i="1"/>
  <c r="AE74" i="1"/>
  <c r="AF74" i="1"/>
  <c r="Q8" i="4"/>
  <c r="AD445" i="1"/>
  <c r="AE445" i="1"/>
  <c r="AF445" i="1"/>
  <c r="AD197" i="1"/>
  <c r="AE197" i="1"/>
  <c r="AF197" i="1"/>
  <c r="I8" i="4"/>
  <c r="AD39" i="1"/>
  <c r="AE39" i="1"/>
  <c r="AF39" i="1"/>
  <c r="AD336" i="1"/>
  <c r="AE336" i="1"/>
  <c r="AF336" i="1"/>
  <c r="AD378" i="1"/>
  <c r="AE378" i="1"/>
  <c r="AF378" i="1"/>
  <c r="AD27" i="1"/>
  <c r="AE27" i="1"/>
  <c r="AF27" i="1"/>
  <c r="AD185" i="1"/>
  <c r="AE185" i="1"/>
  <c r="AF185" i="1"/>
  <c r="AF4" i="2"/>
  <c r="AG4" i="2"/>
  <c r="AE26" i="2"/>
  <c r="AF26" i="2"/>
  <c r="AG26" i="2"/>
  <c r="AE30" i="2"/>
  <c r="AF30" i="2"/>
  <c r="AG30" i="2"/>
  <c r="AE29" i="3"/>
  <c r="AE11" i="3"/>
  <c r="AE30" i="3"/>
  <c r="AE27" i="3"/>
  <c r="Q5" i="4"/>
  <c r="G80" i="6"/>
  <c r="AD395" i="1"/>
  <c r="AE395" i="1"/>
  <c r="AF395" i="1"/>
  <c r="R11" i="5"/>
  <c r="E24" i="6"/>
  <c r="F24" i="6"/>
  <c r="G24" i="6"/>
  <c r="AE18" i="3"/>
  <c r="AD466" i="1"/>
  <c r="AE466" i="1"/>
  <c r="AF466" i="1"/>
  <c r="AC447" i="1"/>
  <c r="AE447" i="1"/>
  <c r="AF447" i="1"/>
  <c r="AD66" i="1"/>
  <c r="AE66" i="1"/>
  <c r="AF66" i="1"/>
  <c r="AE43" i="3"/>
  <c r="AF12" i="2"/>
  <c r="AG12" i="2"/>
  <c r="I5" i="4"/>
  <c r="AD389" i="1"/>
  <c r="AE389" i="1"/>
  <c r="AF389" i="1"/>
  <c r="AD371" i="1"/>
  <c r="AE371" i="1"/>
  <c r="AF371" i="1"/>
  <c r="AD248" i="1"/>
  <c r="AE248" i="1"/>
  <c r="AF248" i="1"/>
  <c r="AD360" i="1"/>
  <c r="AE360" i="1"/>
  <c r="AF360" i="1"/>
  <c r="AD110" i="1"/>
  <c r="AE110" i="1"/>
  <c r="AF110" i="1"/>
  <c r="AD174" i="1"/>
  <c r="AE174" i="1"/>
  <c r="AF174" i="1"/>
  <c r="AD22" i="1"/>
  <c r="AE22" i="1"/>
  <c r="AF22" i="1"/>
  <c r="AD311" i="1"/>
  <c r="AE311" i="1"/>
  <c r="AF311" i="1"/>
  <c r="AD350" i="1"/>
  <c r="AE350" i="1"/>
  <c r="AF350" i="1"/>
  <c r="AD63" i="1"/>
  <c r="AE63" i="1"/>
  <c r="AF63" i="1"/>
  <c r="AD342" i="1"/>
  <c r="AE342" i="1"/>
  <c r="AF342" i="1"/>
  <c r="K24" i="4"/>
  <c r="AD386" i="1"/>
  <c r="AE386" i="1"/>
  <c r="AF386" i="1"/>
  <c r="AD436" i="1"/>
  <c r="AE436" i="1"/>
  <c r="AF436" i="1"/>
  <c r="AD399" i="1"/>
  <c r="AE399" i="1"/>
  <c r="AF399" i="1"/>
  <c r="AD167" i="1"/>
  <c r="AE167" i="1"/>
  <c r="AF167" i="1"/>
  <c r="AD17" i="1"/>
  <c r="AE17" i="1"/>
  <c r="AF17" i="1"/>
  <c r="AD137" i="1"/>
  <c r="AE137" i="1"/>
  <c r="AF137" i="1"/>
  <c r="AD128" i="1"/>
  <c r="AE128" i="1"/>
  <c r="AF128" i="1"/>
  <c r="AD112" i="1"/>
  <c r="AE112" i="1"/>
  <c r="AF112" i="1"/>
  <c r="J4" i="4"/>
  <c r="AD132" i="1"/>
  <c r="AE132" i="1"/>
  <c r="AF132" i="1"/>
  <c r="AD122" i="1"/>
  <c r="AE122" i="1"/>
  <c r="AF122" i="1"/>
  <c r="AD120" i="1"/>
  <c r="AE120" i="1"/>
  <c r="AF120" i="1"/>
  <c r="J7" i="4"/>
  <c r="AD129" i="1"/>
  <c r="AE129" i="1"/>
  <c r="AF129" i="1"/>
  <c r="AD119" i="1"/>
  <c r="AE119" i="1"/>
  <c r="AF119" i="1"/>
  <c r="AD181" i="1"/>
  <c r="AE181" i="1"/>
  <c r="AF181" i="1"/>
  <c r="AD178" i="1"/>
  <c r="AE178" i="1"/>
  <c r="AF178" i="1"/>
  <c r="AD173" i="1"/>
  <c r="AE173" i="1"/>
  <c r="AF173" i="1"/>
  <c r="AD177" i="1"/>
  <c r="AE177" i="1"/>
  <c r="AF177" i="1"/>
  <c r="AD194" i="1"/>
  <c r="AE194" i="1"/>
  <c r="AF194" i="1"/>
  <c r="AD242" i="1"/>
  <c r="AE242" i="1"/>
  <c r="AF242" i="1"/>
  <c r="AD244" i="1"/>
  <c r="AE244" i="1"/>
  <c r="AF244" i="1"/>
  <c r="AD245" i="1"/>
  <c r="AE245" i="1"/>
  <c r="AF245" i="1"/>
  <c r="AD321" i="1"/>
  <c r="AE321" i="1"/>
  <c r="AF321" i="1"/>
  <c r="AD323" i="1"/>
  <c r="AE323" i="1"/>
  <c r="AF323" i="1"/>
  <c r="AD366" i="1"/>
  <c r="AE366" i="1"/>
  <c r="AF366" i="1"/>
  <c r="AD368" i="1"/>
  <c r="AE368" i="1"/>
  <c r="AF368" i="1"/>
  <c r="AD380" i="1"/>
  <c r="AE380" i="1"/>
  <c r="AF380" i="1"/>
  <c r="AD415" i="1"/>
  <c r="AE415" i="1"/>
  <c r="AF415" i="1"/>
  <c r="AD410" i="1"/>
  <c r="AE410" i="1"/>
  <c r="AF410" i="1"/>
  <c r="AD391" i="1"/>
  <c r="AE391" i="1"/>
  <c r="AF391" i="1"/>
  <c r="AD392" i="1"/>
  <c r="AE392" i="1"/>
  <c r="AF392" i="1"/>
  <c r="AE57" i="1"/>
  <c r="AF57" i="1"/>
  <c r="AD61" i="1"/>
  <c r="AE61" i="1"/>
  <c r="AF61" i="1"/>
  <c r="AD34" i="1"/>
  <c r="AE34" i="1"/>
  <c r="AF34" i="1"/>
  <c r="AD13" i="1"/>
  <c r="AE13" i="1"/>
  <c r="AF13" i="1"/>
  <c r="AE16" i="3"/>
  <c r="AE13" i="3"/>
  <c r="AD28" i="2"/>
  <c r="AE28" i="2"/>
  <c r="AD357" i="1"/>
  <c r="AE357" i="1"/>
  <c r="AF357" i="1"/>
  <c r="AD31" i="2"/>
  <c r="AE31" i="2"/>
  <c r="AD348" i="1"/>
  <c r="AE348" i="1"/>
  <c r="AF348" i="1"/>
  <c r="AD397" i="1"/>
  <c r="AE397" i="1"/>
  <c r="AF397" i="1"/>
  <c r="AD7" i="2"/>
  <c r="AE7" i="2"/>
  <c r="AD15" i="2"/>
  <c r="AE15" i="2"/>
  <c r="AD250" i="1"/>
  <c r="AE250" i="1"/>
  <c r="AF250" i="1"/>
  <c r="AD364" i="1"/>
  <c r="AE364" i="1"/>
  <c r="AF364" i="1"/>
  <c r="AD59" i="1"/>
  <c r="AE59" i="1"/>
  <c r="AF59" i="1"/>
  <c r="AD403" i="1"/>
  <c r="AE403" i="1"/>
  <c r="AF403" i="1"/>
  <c r="AD133" i="1"/>
  <c r="AE133" i="1"/>
  <c r="AF133" i="1"/>
  <c r="AD470" i="1"/>
  <c r="AE470" i="1"/>
  <c r="AF470" i="1"/>
  <c r="AD21" i="2"/>
  <c r="AE21" i="2"/>
  <c r="AD24" i="2"/>
  <c r="AE24" i="2"/>
  <c r="AE14" i="2"/>
  <c r="AD14" i="2"/>
  <c r="AD32" i="1"/>
  <c r="AE32" i="1"/>
  <c r="AF32" i="1"/>
  <c r="AD334" i="1"/>
  <c r="AE334" i="1"/>
  <c r="AF334" i="1"/>
  <c r="AD344" i="1"/>
  <c r="AE344" i="1"/>
  <c r="AF344" i="1"/>
  <c r="AD414" i="1"/>
  <c r="AE414" i="1"/>
  <c r="AF414" i="1"/>
  <c r="AD374" i="1"/>
  <c r="AE374" i="1"/>
  <c r="AF374" i="1"/>
  <c r="AD170" i="1"/>
  <c r="AD186" i="1"/>
  <c r="AE186" i="1"/>
  <c r="AF186" i="1"/>
  <c r="AD451" i="1"/>
  <c r="AE451" i="1"/>
  <c r="AF451" i="1"/>
  <c r="AD448" i="1"/>
  <c r="AE448" i="1"/>
  <c r="AF448" i="1"/>
  <c r="AD377" i="1"/>
  <c r="AE377" i="1"/>
  <c r="AF377" i="1"/>
  <c r="AE22" i="3"/>
  <c r="AD32" i="2"/>
  <c r="AE32" i="2"/>
  <c r="AD373" i="1"/>
  <c r="AE373" i="1"/>
  <c r="AF373" i="1"/>
  <c r="AD92" i="1"/>
  <c r="AE92" i="1"/>
  <c r="AF92" i="1"/>
  <c r="AD468" i="1"/>
  <c r="AE468" i="1"/>
  <c r="AF468" i="1"/>
  <c r="AD379" i="1"/>
  <c r="AE379" i="1"/>
  <c r="AF379" i="1"/>
  <c r="AD405" i="1"/>
  <c r="AE405" i="1"/>
  <c r="AF405" i="1"/>
  <c r="AD136" i="1"/>
  <c r="AE136" i="1"/>
  <c r="AF136" i="1"/>
  <c r="AD189" i="1"/>
  <c r="AE189" i="1"/>
  <c r="AF189" i="1"/>
  <c r="AE37" i="3"/>
  <c r="AE6" i="2"/>
  <c r="AD6" i="2"/>
  <c r="AD9" i="2"/>
  <c r="AE9" i="2"/>
  <c r="AD29" i="2"/>
  <c r="AE29" i="2"/>
  <c r="AD23" i="2"/>
  <c r="AE23" i="2"/>
  <c r="AD190" i="1"/>
  <c r="AE190" i="1"/>
  <c r="AF190" i="1"/>
  <c r="AD390" i="1"/>
  <c r="AE390" i="1"/>
  <c r="AF390" i="1"/>
  <c r="AD241" i="1"/>
  <c r="AE241" i="1"/>
  <c r="AF241" i="1"/>
  <c r="AD69" i="1"/>
  <c r="AE69" i="1"/>
  <c r="AF69" i="1"/>
  <c r="AD15" i="1"/>
  <c r="AE15" i="1"/>
  <c r="AF15" i="1"/>
  <c r="AD198" i="1"/>
  <c r="AE198" i="1"/>
  <c r="AF198" i="1"/>
  <c r="AD38" i="1"/>
  <c r="AE38" i="1"/>
  <c r="AF38" i="1"/>
  <c r="AD407" i="1"/>
  <c r="AE407" i="1"/>
  <c r="AF407" i="1"/>
  <c r="AD430" i="1"/>
  <c r="AE430" i="1"/>
  <c r="AF430" i="1"/>
  <c r="AD193" i="1"/>
  <c r="AE193" i="1"/>
  <c r="AF193" i="1"/>
  <c r="AD433" i="1"/>
  <c r="AE433" i="1"/>
  <c r="AF433" i="1"/>
  <c r="AE6" i="3"/>
  <c r="AD17" i="2"/>
  <c r="AE17" i="2"/>
  <c r="AE170" i="1"/>
  <c r="AF170" i="1"/>
  <c r="AE182" i="1"/>
  <c r="AF182" i="1"/>
  <c r="AE19" i="1"/>
  <c r="AF19" i="1"/>
  <c r="AD465" i="1"/>
  <c r="AE465" i="1"/>
  <c r="AF465" i="1"/>
  <c r="AE381" i="1"/>
  <c r="AF381" i="1"/>
  <c r="G15" i="4"/>
  <c r="D25" i="6"/>
  <c r="F25" i="6"/>
  <c r="Q6" i="4"/>
  <c r="R6" i="4"/>
  <c r="G71" i="6"/>
  <c r="Q10" i="4"/>
  <c r="R10" i="4"/>
  <c r="T10" i="4"/>
  <c r="U10" i="4"/>
  <c r="O5" i="4"/>
  <c r="Q9" i="4"/>
  <c r="R9" i="4"/>
  <c r="O7" i="4"/>
  <c r="R7" i="4"/>
  <c r="G72" i="6"/>
  <c r="U9" i="4"/>
  <c r="R13" i="4"/>
  <c r="R11" i="4"/>
  <c r="R12" i="4"/>
  <c r="R4" i="4"/>
  <c r="G69" i="6"/>
  <c r="R14" i="4"/>
  <c r="I24" i="4"/>
  <c r="M24" i="4"/>
  <c r="I3" i="4"/>
  <c r="Q3" i="4"/>
  <c r="AD411" i="1"/>
  <c r="AE411" i="1"/>
  <c r="AF411" i="1"/>
  <c r="AD168" i="1"/>
  <c r="AE168" i="1"/>
  <c r="AF168" i="1"/>
  <c r="AD24" i="1"/>
  <c r="AE24" i="1"/>
  <c r="AF24" i="1"/>
  <c r="AD442" i="1"/>
  <c r="AE442" i="1"/>
  <c r="AF442" i="1"/>
  <c r="AD68" i="1"/>
  <c r="AE68" i="1"/>
  <c r="AF68" i="1"/>
  <c r="AD90" i="1"/>
  <c r="AE90" i="1"/>
  <c r="AF90" i="1"/>
  <c r="AD30" i="1"/>
  <c r="AE30" i="1"/>
  <c r="AF30" i="1"/>
  <c r="AD37" i="1"/>
  <c r="AE37" i="1"/>
  <c r="AF37" i="1"/>
  <c r="AD246" i="1"/>
  <c r="AE246" i="1"/>
  <c r="AF246" i="1"/>
  <c r="AD309" i="1"/>
  <c r="AE309" i="1"/>
  <c r="AF309" i="1"/>
  <c r="AD315" i="1"/>
  <c r="AE315" i="1"/>
  <c r="AF315" i="1"/>
  <c r="AD317" i="1"/>
  <c r="AE317" i="1"/>
  <c r="AF317" i="1"/>
  <c r="AD319" i="1"/>
  <c r="AE319" i="1"/>
  <c r="AF319" i="1"/>
  <c r="AD330" i="1"/>
  <c r="AE330" i="1"/>
  <c r="AF330" i="1"/>
  <c r="AD338" i="1"/>
  <c r="AE338" i="1"/>
  <c r="AF338" i="1"/>
  <c r="AD340" i="1"/>
  <c r="AE340" i="1"/>
  <c r="AF340" i="1"/>
  <c r="AD346" i="1"/>
  <c r="AE346" i="1"/>
  <c r="AF346" i="1"/>
  <c r="AD352" i="1"/>
  <c r="AE352" i="1"/>
  <c r="AF352" i="1"/>
  <c r="AD354" i="1"/>
  <c r="AE354" i="1"/>
  <c r="AF354" i="1"/>
  <c r="AD356" i="1"/>
  <c r="AE356" i="1"/>
  <c r="AF356" i="1"/>
  <c r="AD362" i="1"/>
  <c r="AE362" i="1"/>
  <c r="AF362" i="1"/>
  <c r="AD26" i="1"/>
  <c r="AE26" i="1"/>
  <c r="AF26" i="1"/>
  <c r="AD432" i="1"/>
  <c r="AE432" i="1"/>
  <c r="AF432" i="1"/>
  <c r="AD437" i="1"/>
  <c r="AE437" i="1"/>
  <c r="AF437" i="1"/>
  <c r="AD440" i="1"/>
  <c r="AE440" i="1"/>
  <c r="AF440" i="1"/>
  <c r="AD73" i="1"/>
  <c r="AE73" i="1"/>
  <c r="AF73" i="1"/>
  <c r="AD11" i="1"/>
  <c r="AE11" i="1"/>
  <c r="AF11" i="1"/>
  <c r="AD108" i="1"/>
  <c r="AE108" i="1"/>
  <c r="AF108" i="1"/>
  <c r="AC124" i="1"/>
  <c r="AD124" i="1"/>
  <c r="AE382" i="1"/>
  <c r="AF382" i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R8" i="4"/>
  <c r="G73" i="6"/>
  <c r="AF6" i="2"/>
  <c r="AG6" i="2"/>
  <c r="S6" i="4"/>
  <c r="T6" i="4"/>
  <c r="S4" i="4"/>
  <c r="T4" i="4"/>
  <c r="R5" i="4"/>
  <c r="G70" i="6"/>
  <c r="AE31" i="3"/>
  <c r="AF14" i="2"/>
  <c r="AG14" i="2"/>
  <c r="AE10" i="3"/>
  <c r="AF31" i="2"/>
  <c r="AG31" i="2"/>
  <c r="AE237" i="1"/>
  <c r="AF237" i="1"/>
  <c r="AE38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8" i="6"/>
  <c r="AE199" i="1"/>
  <c r="AF199" i="1"/>
  <c r="AE124" i="1"/>
  <c r="AF124" i="1"/>
  <c r="AE75" i="1"/>
  <c r="AF75" i="1"/>
  <c r="AE71" i="1"/>
  <c r="AF71" i="1"/>
  <c r="AE195" i="1"/>
  <c r="AF195" i="1"/>
  <c r="AE191" i="1"/>
  <c r="AF191" i="1"/>
  <c r="AE187" i="1"/>
  <c r="AF187" i="1"/>
  <c r="AE183" i="1"/>
  <c r="AF183" i="1"/>
  <c r="AE179" i="1"/>
  <c r="AF179" i="1"/>
  <c r="AE175" i="1"/>
  <c r="AF175" i="1"/>
  <c r="AE171" i="1"/>
  <c r="AF171" i="1"/>
  <c r="AE409" i="1"/>
  <c r="AF409" i="1"/>
  <c r="AE134" i="1"/>
  <c r="AF134" i="1"/>
  <c r="AE130" i="1"/>
  <c r="AF130" i="1"/>
  <c r="AE125" i="1"/>
  <c r="AF125" i="1"/>
  <c r="AE70" i="1"/>
  <c r="AF70" i="1"/>
  <c r="AE64" i="1"/>
  <c r="AF64" i="1"/>
  <c r="AE404" i="1"/>
  <c r="AF404" i="1"/>
  <c r="AE401" i="1"/>
  <c r="AF401" i="1"/>
  <c r="AE396" i="1"/>
  <c r="AF396" i="1"/>
  <c r="AE393" i="1"/>
  <c r="AF393" i="1"/>
  <c r="AE443" i="1"/>
  <c r="AF443" i="1"/>
  <c r="AE435" i="1"/>
  <c r="AF435" i="1"/>
  <c r="AE235" i="1"/>
  <c r="AF235" i="1"/>
  <c r="AE232" i="1"/>
  <c r="AF232" i="1"/>
  <c r="AE228" i="1"/>
  <c r="AF228" i="1"/>
  <c r="AE229" i="1"/>
  <c r="AF229" i="1"/>
  <c r="AE226" i="1"/>
  <c r="AF226" i="1"/>
  <c r="AE224" i="1"/>
  <c r="AF224" i="1"/>
  <c r="AE222" i="1"/>
  <c r="AF222" i="1"/>
  <c r="AE220" i="1"/>
  <c r="AF220" i="1"/>
  <c r="AE218" i="1"/>
  <c r="AF218" i="1"/>
  <c r="AE216" i="1"/>
  <c r="AF216" i="1"/>
  <c r="AE214" i="1"/>
  <c r="AF214" i="1"/>
  <c r="AE212" i="1"/>
  <c r="AF212" i="1"/>
  <c r="AE210" i="1"/>
  <c r="AF210" i="1"/>
  <c r="AE208" i="1"/>
  <c r="AF208" i="1"/>
  <c r="AE207" i="1"/>
  <c r="AF207" i="1"/>
  <c r="AE204" i="1"/>
  <c r="AF204" i="1"/>
  <c r="AE200" i="1"/>
  <c r="AF200" i="1"/>
  <c r="AE165" i="1"/>
  <c r="AF165" i="1"/>
  <c r="AE428" i="1"/>
  <c r="AF428" i="1"/>
  <c r="AE426" i="1"/>
  <c r="AF426" i="1"/>
  <c r="AE424" i="1"/>
  <c r="AF424" i="1"/>
  <c r="AE422" i="1"/>
  <c r="AF422" i="1"/>
  <c r="AE420" i="1"/>
  <c r="AF420" i="1"/>
  <c r="AE418" i="1"/>
  <c r="AF418" i="1"/>
  <c r="AE161" i="1"/>
  <c r="AF161" i="1"/>
  <c r="AE159" i="1"/>
  <c r="AF159" i="1"/>
  <c r="AE157" i="1"/>
  <c r="AF157" i="1"/>
  <c r="AE155" i="1"/>
  <c r="AF155" i="1"/>
  <c r="AE153" i="1"/>
  <c r="AF153" i="1"/>
  <c r="AE151" i="1"/>
  <c r="AF151" i="1"/>
  <c r="AE149" i="1"/>
  <c r="AF149" i="1"/>
  <c r="AE147" i="1"/>
  <c r="AF147" i="1"/>
  <c r="AE145" i="1"/>
  <c r="AF145" i="1"/>
  <c r="AE143" i="1"/>
  <c r="AF143" i="1"/>
  <c r="AE141" i="1"/>
  <c r="AF141" i="1"/>
  <c r="AE139" i="1"/>
  <c r="AF139" i="1"/>
  <c r="AE416" i="1"/>
  <c r="AF416" i="1"/>
  <c r="AE408" i="1"/>
  <c r="AF408" i="1"/>
  <c r="J5" i="5"/>
  <c r="K5" i="5"/>
  <c r="AE123" i="1"/>
  <c r="AF123" i="1"/>
  <c r="AE115" i="1"/>
  <c r="AF115" i="1"/>
  <c r="AE111" i="1"/>
  <c r="AF111" i="1"/>
  <c r="AE9" i="1"/>
  <c r="AF9" i="1"/>
  <c r="AE7" i="1"/>
  <c r="AE5" i="1"/>
  <c r="AF5" i="1"/>
  <c r="AE106" i="1"/>
  <c r="AF106" i="1"/>
  <c r="AE104" i="1"/>
  <c r="AF104" i="1"/>
  <c r="AE100" i="1"/>
  <c r="AF100" i="1"/>
  <c r="AE98" i="1"/>
  <c r="AF98" i="1"/>
  <c r="AE95" i="1"/>
  <c r="AF95" i="1"/>
  <c r="AE94" i="1"/>
  <c r="AF94" i="1"/>
  <c r="AE67" i="1"/>
  <c r="AF67" i="1"/>
  <c r="AE55" i="1"/>
  <c r="AF55" i="1"/>
  <c r="AE53" i="1"/>
  <c r="AF53" i="1"/>
  <c r="AE329" i="1"/>
  <c r="AF329" i="1"/>
  <c r="AE327" i="1"/>
  <c r="AF327" i="1"/>
  <c r="AE325" i="1"/>
  <c r="AF325" i="1"/>
  <c r="AE308" i="1"/>
  <c r="AF308" i="1"/>
  <c r="AE306" i="1"/>
  <c r="AF306" i="1"/>
  <c r="AE51" i="1"/>
  <c r="AF51" i="1"/>
  <c r="AE48" i="1"/>
  <c r="AF48" i="1"/>
  <c r="AE49" i="1"/>
  <c r="AF49" i="1"/>
  <c r="AE45" i="1"/>
  <c r="AF45" i="1"/>
  <c r="AE43" i="1"/>
  <c r="AF43" i="1"/>
  <c r="AE41" i="1"/>
  <c r="AF41" i="1"/>
  <c r="AE101" i="1"/>
  <c r="AF101" i="1"/>
  <c r="AE77" i="1"/>
  <c r="AF77" i="1"/>
  <c r="AE301" i="1"/>
  <c r="AF301" i="1"/>
  <c r="AE298" i="1"/>
  <c r="AF298" i="1"/>
  <c r="AE297" i="1"/>
  <c r="AF297" i="1"/>
  <c r="AE295" i="1"/>
  <c r="AF295" i="1"/>
  <c r="AE294" i="1"/>
  <c r="AF294" i="1"/>
  <c r="AE291" i="1"/>
  <c r="AF291" i="1"/>
  <c r="AE289" i="1"/>
  <c r="AF289" i="1"/>
  <c r="AE287" i="1"/>
  <c r="AF287" i="1"/>
  <c r="AE285" i="1"/>
  <c r="AF285" i="1"/>
  <c r="AE283" i="1"/>
  <c r="AF283" i="1"/>
  <c r="AE281" i="1"/>
  <c r="AF281" i="1"/>
  <c r="AE467" i="1"/>
  <c r="AF467" i="1"/>
  <c r="AE441" i="1"/>
  <c r="AF441" i="1"/>
  <c r="AE434" i="1"/>
  <c r="AF434" i="1"/>
  <c r="AE413" i="1"/>
  <c r="AF413" i="1"/>
  <c r="AE279" i="1"/>
  <c r="AF279" i="1"/>
  <c r="AE277" i="1"/>
  <c r="AF277" i="1"/>
  <c r="AE275" i="1"/>
  <c r="AF275" i="1"/>
  <c r="AE273" i="1"/>
  <c r="AF273" i="1"/>
  <c r="AE270" i="1"/>
  <c r="AF270" i="1"/>
  <c r="AE269" i="1"/>
  <c r="AF269" i="1"/>
  <c r="AE267" i="1"/>
  <c r="AF267" i="1"/>
  <c r="AE264" i="1"/>
  <c r="AF264" i="1"/>
  <c r="J3" i="4"/>
  <c r="K3" i="4"/>
  <c r="M3" i="4"/>
  <c r="AE263" i="1"/>
  <c r="AF263" i="1"/>
  <c r="AE261" i="1"/>
  <c r="AF261" i="1"/>
  <c r="AE259" i="1"/>
  <c r="AF259" i="1"/>
  <c r="AE257" i="1"/>
  <c r="AF257" i="1"/>
  <c r="AE255" i="1"/>
  <c r="AF255" i="1"/>
  <c r="AE253" i="1"/>
  <c r="AF253" i="1"/>
  <c r="AE453" i="1"/>
  <c r="AF453" i="1"/>
  <c r="AE239" i="1"/>
  <c r="AF239" i="1"/>
  <c r="AE449" i="1"/>
  <c r="AF449" i="1"/>
  <c r="AE439" i="1"/>
  <c r="AF439" i="1"/>
  <c r="AE431" i="1"/>
  <c r="AF431" i="1"/>
  <c r="AE234" i="1"/>
  <c r="AF234" i="1"/>
  <c r="AE233" i="1"/>
  <c r="AF233" i="1"/>
  <c r="AE231" i="1"/>
  <c r="AF231" i="1"/>
  <c r="AE230" i="1"/>
  <c r="AF230" i="1"/>
  <c r="AE227" i="1"/>
  <c r="AF227" i="1"/>
  <c r="AE225" i="1"/>
  <c r="AF225" i="1"/>
  <c r="AE223" i="1"/>
  <c r="AF223" i="1"/>
  <c r="AE221" i="1"/>
  <c r="AF221" i="1"/>
  <c r="AE219" i="1"/>
  <c r="AF219" i="1"/>
  <c r="AE217" i="1"/>
  <c r="AF217" i="1"/>
  <c r="AE215" i="1"/>
  <c r="AF215" i="1"/>
  <c r="AE213" i="1"/>
  <c r="AF213" i="1"/>
  <c r="AE211" i="1"/>
  <c r="AF211" i="1"/>
  <c r="AE209" i="1"/>
  <c r="AF209" i="1"/>
  <c r="AE206" i="1"/>
  <c r="AF206" i="1"/>
  <c r="AE205" i="1"/>
  <c r="AF205" i="1"/>
  <c r="AE203" i="1"/>
  <c r="AF203" i="1"/>
  <c r="AE202" i="1"/>
  <c r="AF202" i="1"/>
  <c r="AE113" i="1"/>
  <c r="AF113" i="1"/>
  <c r="AE429" i="1"/>
  <c r="AF429" i="1"/>
  <c r="AE427" i="1"/>
  <c r="AF427" i="1"/>
  <c r="J4" i="5"/>
  <c r="K4" i="5"/>
  <c r="U4" i="5"/>
  <c r="AE425" i="1"/>
  <c r="AF425" i="1"/>
  <c r="AE423" i="1"/>
  <c r="AF423" i="1"/>
  <c r="AE421" i="1"/>
  <c r="AF421" i="1"/>
  <c r="AE419" i="1"/>
  <c r="AF419" i="1"/>
  <c r="AE417" i="1"/>
  <c r="AF417" i="1"/>
  <c r="AE160" i="1"/>
  <c r="AF160" i="1"/>
  <c r="AE158" i="1"/>
  <c r="AE156" i="1"/>
  <c r="AF156" i="1"/>
  <c r="AE154" i="1"/>
  <c r="AF154" i="1"/>
  <c r="AE152" i="1"/>
  <c r="AF152" i="1"/>
  <c r="AE150" i="1"/>
  <c r="AF150" i="1"/>
  <c r="AE148" i="1"/>
  <c r="AF148" i="1"/>
  <c r="AE146" i="1"/>
  <c r="AF146" i="1"/>
  <c r="AE144" i="1"/>
  <c r="AF144" i="1"/>
  <c r="AE142" i="1"/>
  <c r="AF142" i="1"/>
  <c r="AE140" i="1"/>
  <c r="AF140" i="1"/>
  <c r="AE138" i="1"/>
  <c r="AF138" i="1"/>
  <c r="AE412" i="1"/>
  <c r="AF412" i="1"/>
  <c r="AE118" i="1"/>
  <c r="AF118" i="1"/>
  <c r="AE116" i="1"/>
  <c r="AF116" i="1"/>
  <c r="AE8" i="1"/>
  <c r="AF8" i="1"/>
  <c r="AE6" i="1"/>
  <c r="AF6" i="1"/>
  <c r="AE107" i="1"/>
  <c r="AF107" i="1"/>
  <c r="AE105" i="1"/>
  <c r="AF105" i="1"/>
  <c r="AE103" i="1"/>
  <c r="AF103" i="1"/>
  <c r="AE99" i="1"/>
  <c r="AF99" i="1"/>
  <c r="AE97" i="1"/>
  <c r="AF97" i="1"/>
  <c r="AE96" i="1"/>
  <c r="AF96" i="1"/>
  <c r="AE93" i="1"/>
  <c r="AF93" i="1"/>
  <c r="AE88" i="1"/>
  <c r="AF88" i="1"/>
  <c r="AE56" i="1"/>
  <c r="AF56" i="1"/>
  <c r="AE54" i="1"/>
  <c r="AF54" i="1"/>
  <c r="AE52" i="1"/>
  <c r="AF52" i="1"/>
  <c r="AE328" i="1"/>
  <c r="AF328" i="1"/>
  <c r="AE326" i="1"/>
  <c r="AF326" i="1"/>
  <c r="AE40" i="1"/>
  <c r="AF40" i="1"/>
  <c r="AE383" i="1"/>
  <c r="AF383" i="1"/>
  <c r="AE370" i="1"/>
  <c r="AF370" i="1"/>
  <c r="AE455" i="1"/>
  <c r="AF455" i="1"/>
  <c r="AE196" i="1"/>
  <c r="AF196" i="1"/>
  <c r="AE188" i="1"/>
  <c r="AF188" i="1"/>
  <c r="AE180" i="1"/>
  <c r="AF180" i="1"/>
  <c r="AE172" i="1"/>
  <c r="AF172" i="1"/>
  <c r="AE444" i="1"/>
  <c r="AF444" i="1"/>
  <c r="AE25" i="1"/>
  <c r="AF25" i="1"/>
  <c r="AE20" i="1"/>
  <c r="AF20" i="1"/>
  <c r="AE114" i="1"/>
  <c r="AF114" i="1"/>
  <c r="AE76" i="1"/>
  <c r="AF76" i="1"/>
  <c r="AE406" i="1"/>
  <c r="AF406" i="1"/>
  <c r="AE398" i="1"/>
  <c r="AF398" i="1"/>
  <c r="AE469" i="1"/>
  <c r="AF469" i="1"/>
  <c r="AE372" i="1"/>
  <c r="AF372" i="1"/>
  <c r="AE201" i="1"/>
  <c r="AF201" i="1"/>
  <c r="AE192" i="1"/>
  <c r="AF192" i="1"/>
  <c r="AE184" i="1"/>
  <c r="AF184" i="1"/>
  <c r="AE176" i="1"/>
  <c r="AF176" i="1"/>
  <c r="AE169" i="1"/>
  <c r="AF169" i="1"/>
  <c r="AE450" i="1"/>
  <c r="AF450" i="1"/>
  <c r="AE438" i="1"/>
  <c r="AF438" i="1"/>
  <c r="AE135" i="1"/>
  <c r="AF135" i="1"/>
  <c r="AE131" i="1"/>
  <c r="AF131" i="1"/>
  <c r="AE127" i="1"/>
  <c r="AF127" i="1"/>
  <c r="AE121" i="1"/>
  <c r="AF121" i="1"/>
  <c r="AE72" i="1"/>
  <c r="AF72" i="1"/>
  <c r="AE65" i="1"/>
  <c r="AF65" i="1"/>
  <c r="AE402" i="1"/>
  <c r="AF402" i="1"/>
  <c r="AE394" i="1"/>
  <c r="AF394" i="1"/>
  <c r="AE23" i="1"/>
  <c r="AF23" i="1"/>
  <c r="AE21" i="1"/>
  <c r="AF21" i="1"/>
  <c r="AE240" i="1"/>
  <c r="AF240" i="1"/>
  <c r="AE238" i="1"/>
  <c r="AF238" i="1"/>
  <c r="AE236" i="1"/>
  <c r="AF236" i="1"/>
  <c r="AE307" i="1"/>
  <c r="AF307" i="1"/>
  <c r="AE305" i="1"/>
  <c r="AF305" i="1"/>
  <c r="AE50" i="1"/>
  <c r="AF50" i="1"/>
  <c r="AE47" i="1"/>
  <c r="AF47" i="1"/>
  <c r="AE46" i="1"/>
  <c r="AF46" i="1"/>
  <c r="AE44" i="1"/>
  <c r="AF44" i="1"/>
  <c r="AE42" i="1"/>
  <c r="AF42" i="1"/>
  <c r="AE102" i="1"/>
  <c r="AF102" i="1"/>
  <c r="AE78" i="1"/>
  <c r="AF78" i="1"/>
  <c r="AE302" i="1"/>
  <c r="AF302" i="1"/>
  <c r="AE300" i="1"/>
  <c r="AF300" i="1"/>
  <c r="AE299" i="1"/>
  <c r="AF299" i="1"/>
  <c r="AE296" i="1"/>
  <c r="AF296" i="1"/>
  <c r="AE292" i="1"/>
  <c r="AE293" i="1"/>
  <c r="AF293" i="1"/>
  <c r="AE290" i="1"/>
  <c r="AF290" i="1"/>
  <c r="AE288" i="1"/>
  <c r="AF288" i="1"/>
  <c r="AE286" i="1"/>
  <c r="AF286" i="1"/>
  <c r="AE284" i="1"/>
  <c r="AF284" i="1"/>
  <c r="AE282" i="1"/>
  <c r="AF282" i="1"/>
  <c r="AE280" i="1"/>
  <c r="AF280" i="1"/>
  <c r="AE278" i="1"/>
  <c r="AF278" i="1"/>
  <c r="AE276" i="1"/>
  <c r="AF276" i="1"/>
  <c r="AE274" i="1"/>
  <c r="AF274" i="1"/>
  <c r="AE272" i="1"/>
  <c r="AF272" i="1"/>
  <c r="AE271" i="1"/>
  <c r="AF271" i="1"/>
  <c r="AE268" i="1"/>
  <c r="AF268" i="1"/>
  <c r="AE266" i="1"/>
  <c r="AF266" i="1"/>
  <c r="AE265" i="1"/>
  <c r="AF265" i="1"/>
  <c r="AE262" i="1"/>
  <c r="AF262" i="1"/>
  <c r="AE260" i="1"/>
  <c r="AF260" i="1"/>
  <c r="AE258" i="1"/>
  <c r="AF258" i="1"/>
  <c r="AE256" i="1"/>
  <c r="AF256" i="1"/>
  <c r="AE254" i="1"/>
  <c r="AF254" i="1"/>
  <c r="AE252" i="1"/>
  <c r="AF252" i="1"/>
  <c r="AE126" i="1"/>
  <c r="AF126" i="1"/>
  <c r="AE369" i="1"/>
  <c r="AF369" i="1"/>
  <c r="AE365" i="1"/>
  <c r="AF365" i="1"/>
  <c r="AE361" i="1"/>
  <c r="AF361" i="1"/>
  <c r="AE358" i="1"/>
  <c r="AF358" i="1"/>
  <c r="AE353" i="1"/>
  <c r="AF353" i="1"/>
  <c r="AE349" i="1"/>
  <c r="AF349" i="1"/>
  <c r="AE345" i="1"/>
  <c r="AF345" i="1"/>
  <c r="AE341" i="1"/>
  <c r="AF341" i="1"/>
  <c r="AE337" i="1"/>
  <c r="AF337" i="1"/>
  <c r="AE333" i="1"/>
  <c r="AF333" i="1"/>
  <c r="AE324" i="1"/>
  <c r="AF324" i="1"/>
  <c r="AE320" i="1"/>
  <c r="AF320" i="1"/>
  <c r="AE316" i="1"/>
  <c r="AF316" i="1"/>
  <c r="AE312" i="1"/>
  <c r="AF312" i="1"/>
  <c r="AE251" i="1"/>
  <c r="AF251" i="1"/>
  <c r="AE247" i="1"/>
  <c r="AF247" i="1"/>
  <c r="AE457" i="1"/>
  <c r="AF457" i="1"/>
  <c r="AE456" i="1"/>
  <c r="AF456" i="1"/>
  <c r="AE452" i="1"/>
  <c r="AF452" i="1"/>
  <c r="AE35" i="1"/>
  <c r="AF35" i="1"/>
  <c r="AE31" i="1"/>
  <c r="AF31" i="1"/>
  <c r="AE28" i="1"/>
  <c r="AF28" i="1"/>
  <c r="AE18" i="1"/>
  <c r="AF18" i="1"/>
  <c r="AE14" i="1"/>
  <c r="AF14" i="1"/>
  <c r="AE10" i="1"/>
  <c r="AF10" i="1"/>
  <c r="AE86" i="1"/>
  <c r="AF86" i="1"/>
  <c r="AE85" i="1"/>
  <c r="AF85" i="1"/>
  <c r="AE82" i="1"/>
  <c r="AF82" i="1"/>
  <c r="AE80" i="1"/>
  <c r="AF80" i="1"/>
  <c r="AE91" i="1"/>
  <c r="AF91" i="1"/>
  <c r="AE388" i="1"/>
  <c r="AF388" i="1"/>
  <c r="AE62" i="1"/>
  <c r="AF62" i="1"/>
  <c r="AE58" i="1"/>
  <c r="AF58" i="1"/>
  <c r="AE367" i="1"/>
  <c r="AF367" i="1"/>
  <c r="AE363" i="1"/>
  <c r="AF363" i="1"/>
  <c r="AE359" i="1"/>
  <c r="AF359" i="1"/>
  <c r="AE355" i="1"/>
  <c r="AF355" i="1"/>
  <c r="AE351" i="1"/>
  <c r="AE347" i="1"/>
  <c r="AF347" i="1"/>
  <c r="AE343" i="1"/>
  <c r="AF343" i="1"/>
  <c r="AE339" i="1"/>
  <c r="AF339" i="1"/>
  <c r="AE335" i="1"/>
  <c r="AF335" i="1"/>
  <c r="AE331" i="1"/>
  <c r="AF331" i="1"/>
  <c r="AE322" i="1"/>
  <c r="AF322" i="1"/>
  <c r="AE318" i="1"/>
  <c r="AF318" i="1"/>
  <c r="AE314" i="1"/>
  <c r="AF314" i="1"/>
  <c r="AE310" i="1"/>
  <c r="AF310" i="1"/>
  <c r="AE249" i="1"/>
  <c r="AF249" i="1"/>
  <c r="AE243" i="1"/>
  <c r="AF243" i="1"/>
  <c r="AE454" i="1"/>
  <c r="AF454" i="1"/>
  <c r="AE36" i="1"/>
  <c r="AF36" i="1"/>
  <c r="AE33" i="1"/>
  <c r="AF33" i="1"/>
  <c r="AE29" i="1"/>
  <c r="AF29" i="1"/>
  <c r="AE109" i="1"/>
  <c r="AF109" i="1"/>
  <c r="AE16" i="1"/>
  <c r="AF16" i="1"/>
  <c r="AE12" i="1"/>
  <c r="AF12" i="1"/>
  <c r="AE89" i="1"/>
  <c r="AF89" i="1"/>
  <c r="AE87" i="1"/>
  <c r="AF87" i="1"/>
  <c r="AE84" i="1"/>
  <c r="AF84" i="1"/>
  <c r="AE83" i="1"/>
  <c r="AF83" i="1"/>
  <c r="AE81" i="1"/>
  <c r="AF81" i="1"/>
  <c r="AE79" i="1"/>
  <c r="AF79" i="1"/>
  <c r="AE387" i="1"/>
  <c r="AF387" i="1"/>
  <c r="AE60" i="1"/>
  <c r="AF60" i="1"/>
  <c r="AE25" i="3"/>
  <c r="S5" i="4"/>
  <c r="T5" i="4"/>
  <c r="S5" i="5"/>
  <c r="T5" i="5"/>
  <c r="U5" i="5"/>
  <c r="S7" i="4"/>
  <c r="T7" i="4"/>
  <c r="S8" i="4"/>
  <c r="T8" i="4"/>
  <c r="S3" i="4"/>
  <c r="T3" i="4"/>
  <c r="U3" i="4"/>
  <c r="H68" i="6"/>
  <c r="H78" i="6"/>
  <c r="AF351" i="1"/>
  <c r="K7" i="4"/>
  <c r="M7" i="4"/>
  <c r="AF7" i="1"/>
  <c r="AF292" i="1"/>
  <c r="K6" i="4"/>
  <c r="M6" i="4"/>
  <c r="AF158" i="1"/>
  <c r="K4" i="4"/>
  <c r="M4" i="4"/>
  <c r="R15" i="4"/>
  <c r="E21" i="6"/>
  <c r="F21" i="6"/>
  <c r="D29" i="6"/>
  <c r="F29" i="6"/>
  <c r="G29" i="6"/>
  <c r="G74" i="6"/>
  <c r="H79" i="6"/>
  <c r="H80" i="6"/>
  <c r="U11" i="5"/>
  <c r="E36" i="6"/>
  <c r="F36" i="6"/>
  <c r="G36" i="6"/>
  <c r="J5" i="4"/>
  <c r="K5" i="4"/>
  <c r="M5" i="4"/>
  <c r="J8" i="4"/>
  <c r="K8" i="4"/>
  <c r="F78" i="6"/>
  <c r="C78" i="6"/>
  <c r="D78" i="6"/>
  <c r="B78" i="6"/>
  <c r="F68" i="6"/>
  <c r="D68" i="6"/>
  <c r="C68" i="6"/>
  <c r="B68" i="6"/>
  <c r="U4" i="4"/>
  <c r="H69" i="6"/>
  <c r="U6" i="4"/>
  <c r="H71" i="6"/>
  <c r="U7" i="4"/>
  <c r="H72" i="6"/>
  <c r="G21" i="6"/>
  <c r="G31" i="6"/>
  <c r="F31" i="6"/>
  <c r="U5" i="4"/>
  <c r="H70" i="6"/>
  <c r="C70" i="6"/>
  <c r="E78" i="6"/>
  <c r="D79" i="6"/>
  <c r="C79" i="6"/>
  <c r="B79" i="6"/>
  <c r="F79" i="6"/>
  <c r="F80" i="6"/>
  <c r="M8" i="4"/>
  <c r="U8" i="4"/>
  <c r="H73" i="6"/>
  <c r="B72" i="6"/>
  <c r="C72" i="6"/>
  <c r="D72" i="6"/>
  <c r="F72" i="6"/>
  <c r="B71" i="6"/>
  <c r="C71" i="6"/>
  <c r="D71" i="6"/>
  <c r="F71" i="6"/>
  <c r="D70" i="6"/>
  <c r="E68" i="6"/>
  <c r="F69" i="6"/>
  <c r="D69" i="6"/>
  <c r="C69" i="6"/>
  <c r="B69" i="6"/>
  <c r="C60" i="6"/>
  <c r="E60" i="6"/>
  <c r="G60" i="6"/>
  <c r="D61" i="6"/>
  <c r="F61" i="6"/>
  <c r="C62" i="6"/>
  <c r="E62" i="6"/>
  <c r="G62" i="6"/>
  <c r="D63" i="6"/>
  <c r="F63" i="6"/>
  <c r="D59" i="6"/>
  <c r="F59" i="6"/>
  <c r="C59" i="6"/>
  <c r="D60" i="6"/>
  <c r="F60" i="6"/>
  <c r="C61" i="6"/>
  <c r="E61" i="6"/>
  <c r="G61" i="6"/>
  <c r="D62" i="6"/>
  <c r="F62" i="6"/>
  <c r="C63" i="6"/>
  <c r="E63" i="6"/>
  <c r="G63" i="6"/>
  <c r="E59" i="6"/>
  <c r="G59" i="6"/>
  <c r="D38" i="6"/>
  <c r="F38" i="6"/>
  <c r="G38" i="6"/>
  <c r="D39" i="6"/>
  <c r="F39" i="6"/>
  <c r="G39" i="6"/>
  <c r="H74" i="6"/>
  <c r="B70" i="6"/>
  <c r="F70" i="6"/>
  <c r="E79" i="6"/>
  <c r="E80" i="6"/>
  <c r="U15" i="4"/>
  <c r="E35" i="6"/>
  <c r="F35" i="6"/>
  <c r="G35" i="6"/>
  <c r="G42" i="6"/>
  <c r="G44" i="6"/>
  <c r="C73" i="6"/>
  <c r="F73" i="6"/>
  <c r="D73" i="6"/>
  <c r="B73" i="6"/>
  <c r="E71" i="6"/>
  <c r="E72" i="6"/>
  <c r="E70" i="6"/>
  <c r="E69" i="6"/>
  <c r="F74" i="6"/>
  <c r="E73" i="6"/>
  <c r="E74" i="6"/>
  <c r="F42" i="6"/>
  <c r="F44" i="6"/>
</calcChain>
</file>

<file path=xl/sharedStrings.xml><?xml version="1.0" encoding="utf-8"?>
<sst xmlns="http://schemas.openxmlformats.org/spreadsheetml/2006/main" count="2022" uniqueCount="533">
  <si>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</si>
  <si>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</si>
  <si>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</si>
  <si>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</si>
  <si>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</si>
  <si>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</si>
  <si>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</si>
  <si>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</si>
  <si>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</si>
  <si>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</si>
  <si>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</si>
  <si>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</si>
  <si>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</si>
  <si>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</si>
  <si>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</si>
  <si>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</si>
  <si>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</si>
  <si>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</si>
  <si>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</si>
  <si>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</si>
  <si>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</si>
  <si>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</si>
  <si>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</si>
  <si>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</si>
  <si>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</si>
  <si>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</si>
  <si>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</si>
  <si>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</si>
  <si>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</si>
  <si>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</si>
  <si>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</si>
  <si>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</si>
  <si>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</si>
  <si>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</si>
  <si>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</si>
  <si>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</si>
  <si>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</si>
  <si>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</si>
  <si>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</si>
  <si>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</si>
  <si>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</si>
  <si>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</si>
  <si>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</si>
  <si>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</si>
  <si>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</si>
  <si>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</si>
  <si>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</si>
  <si>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</si>
  <si>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</si>
  <si>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</si>
  <si>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</si>
  <si>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</si>
  <si>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</si>
  <si>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</si>
  <si>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</si>
  <si>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</si>
  <si>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</si>
  <si>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</si>
  <si>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</si>
  <si>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</si>
  <si>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</si>
  <si>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</si>
  <si>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</si>
  <si>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</si>
  <si>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</si>
  <si>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</si>
  <si>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</si>
  <si>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</si>
  <si>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</si>
  <si>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</si>
  <si>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</si>
  <si>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</si>
  <si>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</si>
  <si>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</si>
  <si>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</si>
  <si>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</si>
  <si>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</si>
  <si>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</si>
  <si>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</si>
  <si>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</si>
  <si>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</si>
  <si>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</si>
  <si>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</si>
  <si>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</si>
  <si>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</si>
  <si>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</si>
  <si>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</si>
  <si>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</si>
  <si>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</si>
  <si>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</si>
  <si>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</si>
  <si>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</si>
  <si>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</si>
  <si>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</si>
  <si>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</si>
  <si>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</si>
  <si>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</si>
  <si>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</si>
  <si>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</si>
  <si>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</si>
  <si>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</si>
  <si>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</si>
  <si>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</si>
  <si>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</si>
  <si>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</si>
  <si>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</si>
  <si>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</si>
  <si>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</si>
  <si>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</si>
  <si>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</si>
  <si>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</si>
  <si>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</si>
  <si>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</si>
  <si>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</si>
  <si>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</si>
  <si>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</si>
  <si>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</si>
  <si>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</si>
  <si>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</si>
  <si>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</si>
  <si>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</si>
  <si>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</si>
  <si>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</si>
  <si>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</si>
  <si>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</si>
  <si>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</si>
  <si>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</si>
  <si>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</si>
  <si>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</si>
  <si>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</si>
  <si>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</si>
  <si>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</si>
  <si>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</si>
  <si>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</si>
  <si>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</si>
  <si>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</si>
  <si>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</si>
  <si>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</si>
  <si>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</si>
  <si>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</si>
  <si>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</si>
  <si>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</si>
  <si>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</si>
  <si>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</si>
  <si>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</si>
  <si>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</si>
  <si>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</si>
  <si>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</si>
  <si>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</si>
  <si>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</si>
  <si>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</si>
  <si>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</si>
  <si>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</si>
  <si>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</si>
  <si>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</si>
  <si>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</si>
  <si>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</si>
  <si>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</si>
  <si>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</si>
  <si>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</si>
  <si>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</si>
  <si>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</si>
  <si>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</si>
  <si>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</si>
  <si>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</si>
  <si>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</si>
  <si>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</si>
  <si>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</si>
  <si>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</si>
  <si>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</si>
  <si>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</si>
  <si>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</si>
  <si>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</si>
  <si>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</si>
  <si>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</si>
  <si>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</si>
  <si>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</si>
  <si>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</si>
  <si>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</si>
  <si>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</si>
  <si>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</si>
  <si>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</si>
  <si>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</si>
  <si>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</si>
  <si>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</si>
  <si>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</si>
  <si>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</si>
  <si>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</si>
  <si>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</si>
  <si>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</si>
  <si>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</si>
  <si>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</si>
  <si>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</si>
  <si>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</si>
  <si>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</si>
  <si>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</si>
  <si>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</si>
  <si>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</si>
  <si>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</si>
  <si>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</si>
  <si>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</si>
  <si>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</si>
  <si>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</si>
  <si>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</si>
  <si>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</si>
  <si>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</si>
  <si>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</si>
  <si>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</si>
  <si>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</si>
  <si>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</si>
  <si>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</si>
  <si>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</si>
  <si>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</si>
  <si>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</si>
  <si>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</si>
  <si>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</si>
  <si>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</si>
  <si>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</si>
  <si>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</si>
  <si>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</si>
  <si>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</si>
  <si>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</si>
  <si>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</si>
  <si>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</si>
  <si>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</si>
  <si>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</si>
  <si>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</si>
  <si>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</si>
  <si>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</si>
  <si>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</si>
  <si>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</si>
  <si>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</si>
  <si>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</si>
  <si>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</si>
  <si>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</si>
  <si>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</si>
  <si>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</si>
  <si>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</si>
  <si>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</si>
  <si>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</si>
  <si>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</si>
  <si>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</si>
  <si>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</si>
  <si>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</si>
  <si>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</si>
  <si>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</si>
  <si>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</si>
  <si>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</si>
  <si>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</si>
  <si>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</si>
  <si>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</si>
  <si>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</si>
  <si>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</si>
  <si>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</si>
  <si>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</si>
  <si>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</si>
  <si>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</si>
  <si>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</si>
  <si>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</si>
  <si>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</si>
  <si>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</si>
  <si>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</si>
  <si>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</si>
  <si>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</si>
  <si>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</si>
  <si>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</si>
  <si>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</si>
  <si>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</si>
  <si>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</si>
  <si>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</si>
  <si>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</si>
  <si>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</si>
  <si>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</si>
  <si>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</si>
  <si>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</si>
  <si>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</si>
  <si>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</si>
  <si>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</si>
  <si>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</si>
  <si>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</si>
  <si>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</si>
  <si>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</si>
  <si>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</si>
  <si>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</si>
  <si>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</si>
  <si>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</si>
  <si>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</si>
  <si>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</si>
  <si>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</si>
  <si>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</si>
  <si>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</si>
  <si>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</si>
  <si>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</si>
  <si>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</si>
  <si>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</si>
  <si>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</si>
  <si>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</si>
  <si>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</si>
  <si>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</si>
  <si>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</si>
  <si>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</si>
  <si>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</si>
  <si>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</si>
  <si>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</si>
  <si>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</si>
  <si>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</si>
  <si>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</si>
  <si>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</si>
  <si>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</si>
  <si>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</si>
  <si>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</si>
  <si>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</si>
  <si>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</si>
  <si>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</si>
  <si>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</si>
  <si>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</si>
  <si>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</si>
  <si>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</si>
  <si>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</si>
  <si>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</si>
  <si>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</si>
  <si>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</si>
  <si>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</si>
  <si>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</si>
  <si>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</si>
  <si>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</si>
  <si>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</si>
  <si>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</si>
  <si>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</si>
  <si>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</si>
  <si>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</si>
  <si>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</si>
  <si>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</si>
  <si>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</si>
  <si>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</si>
  <si>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</si>
  <si>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</si>
  <si>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</si>
  <si>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</si>
  <si>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</si>
  <si>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</si>
  <si>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</si>
  <si>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</si>
  <si>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</si>
  <si>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</si>
  <si>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</si>
  <si>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</si>
  <si>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</si>
  <si>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</si>
  <si>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</si>
  <si>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</si>
  <si>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</si>
  <si>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</si>
  <si>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</si>
  <si>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</si>
  <si>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</si>
  <si>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</si>
  <si>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</si>
  <si>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</si>
  <si>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</si>
  <si>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</si>
  <si>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</si>
  <si>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</si>
  <si>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</si>
  <si>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</si>
  <si>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</si>
  <si>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</si>
  <si>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</si>
  <si>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</si>
  <si>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</si>
  <si>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</si>
  <si>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</si>
  <si>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</si>
  <si>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</si>
  <si>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</si>
  <si>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</si>
  <si>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</si>
  <si>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</si>
  <si>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</si>
  <si>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</si>
  <si>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</si>
  <si>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</si>
  <si>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</si>
  <si>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</si>
  <si>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</si>
  <si>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</si>
  <si>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</si>
  <si>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</si>
  <si>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</si>
  <si>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</si>
  <si>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</si>
  <si>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</si>
  <si>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</si>
  <si>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</si>
  <si>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</si>
  <si>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</si>
  <si>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</si>
  <si>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</si>
  <si>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</si>
  <si>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</si>
  <si>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</si>
  <si>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</si>
  <si>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</si>
  <si>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</si>
  <si>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</si>
  <si>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</si>
  <si>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</si>
  <si>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</si>
  <si>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</si>
  <si>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</si>
  <si>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</si>
  <si>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</si>
  <si>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</si>
  <si>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</si>
  <si>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</si>
  <si>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</si>
  <si>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</si>
  <si>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</si>
  <si>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</si>
  <si>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</si>
  <si>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</si>
  <si>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</si>
  <si>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</si>
  <si>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</si>
  <si>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</si>
  <si>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</si>
  <si>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</si>
  <si>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</si>
  <si>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</si>
  <si>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</si>
  <si>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</si>
  <si>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</si>
  <si>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</si>
  <si>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</si>
  <si>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</si>
  <si>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</si>
  <si>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</si>
  <si>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</si>
  <si>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</si>
  <si>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</si>
  <si>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</si>
  <si>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</si>
  <si>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</si>
  <si>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</si>
  <si>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</si>
  <si>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</si>
  <si>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</si>
  <si>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</si>
  <si>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</si>
  <si>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</si>
  <si>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</si>
  <si>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</si>
  <si>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</si>
  <si>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</si>
  <si>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</si>
  <si>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</si>
  <si>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</si>
  <si>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</si>
  <si>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</si>
  <si>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</si>
  <si>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</si>
  <si>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</si>
  <si>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</si>
  <si>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</si>
  <si>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</si>
  <si>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</si>
  <si>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</si>
  <si>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</si>
  <si>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</si>
  <si>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</si>
  <si>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</si>
  <si>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</si>
  <si>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</si>
  <si>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</si>
  <si>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</si>
  <si>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</si>
  <si>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</si>
  <si>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</si>
  <si>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</si>
  <si>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</si>
  <si>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</si>
  <si>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</si>
  <si>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</si>
  <si>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</si>
  <si>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</si>
  <si>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</si>
  <si>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</si>
  <si>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</si>
  <si>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</si>
  <si>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</si>
  <si>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</si>
  <si>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</si>
  <si>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</si>
  <si>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</si>
  <si>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</si>
  <si>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</si>
  <si>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</si>
  <si>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</si>
  <si>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</si>
  <si>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</si>
  <si>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</si>
  <si>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1.16, Fert Appl (Liquid)  6R-36</t>
  </si>
  <si>
    <t>3.47, Spray (Broadcast) 60'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</si>
  <si>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</si>
  <si>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</si>
  <si>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</si>
  <si>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</si>
  <si>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</si>
  <si>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</si>
  <si>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</si>
  <si>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</si>
  <si>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</si>
  <si>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</si>
  <si>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</si>
  <si>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</si>
  <si>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</si>
  <si>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gallons</t>
  </si>
  <si>
    <t>Irrigated Grain Sorghum, Strip Tillage</t>
  </si>
  <si>
    <t>Cover Crop Seed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</si>
  <si>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</si>
  <si>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3.26, Spin Spreader 5 ton</t>
  </si>
  <si>
    <t>1.08, Disk Harrow 32'</t>
  </si>
  <si>
    <t>3.71, ST Plant Rigid 6R-36</t>
  </si>
  <si>
    <t>applications</t>
  </si>
  <si>
    <t>Your Yield</t>
  </si>
  <si>
    <t>Your Farm</t>
  </si>
  <si>
    <t>** Rip, strip and plant in one pass. Performing rip, strip and plant as separate operations increases preharvest fuel use by 0.6 gal ($2.15/ac), labor costs by $0.80/ac, and repairs by $0.80/ac. Fixed costs would increase by $2.30/ac.</t>
  </si>
  <si>
    <t>Treated Seed</t>
  </si>
  <si>
    <t>Sivanto 200 SL</t>
  </si>
  <si>
    <t>oz</t>
  </si>
  <si>
    <t>South Georgia, 2017</t>
  </si>
  <si>
    <t>*** Average of diesel and electric irrigation application costs.  Electric is estimated at $7/appl and diesel is estimated at $9.50/appl when diesel costs $1.90/gal.</t>
  </si>
  <si>
    <t>Developed by Amanda Smith and Adam Rabinowitz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</si>
</sst>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B1" zoomScale="90" zoomScaleNormal="90" zoomScalePageLayoutView="90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42578125" bestFit="1" customWidth="1"/>
    <col min="7" max="7" width="9.7109375" customWidth="1"/>
    <col min="8" max="8" width="9.42578125" bestFit="1" customWidth="1"/>
  </cols>
  <sheetData>
    <row r="1" spans="1:9" x14ac:dyDescent="0.2">
      <c r="B1" s="254" t="s">
        <v>517</v>
      </c>
      <c r="C1" s="254"/>
      <c r="D1" s="254"/>
      <c r="E1" s="254"/>
      <c r="F1" s="254"/>
      <c r="G1" s="254"/>
      <c r="H1" s="254"/>
      <c r="I1" s="57"/>
    </row>
    <row r="2" spans="1:9" x14ac:dyDescent="0.2">
      <c r="B2" s="254" t="s">
        <v>530</v>
      </c>
      <c r="C2" s="254"/>
      <c r="D2" s="254"/>
      <c r="E2" s="254"/>
      <c r="F2" s="254"/>
      <c r="G2" s="254"/>
      <c r="H2" s="25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4" t="s">
        <v>371</v>
      </c>
      <c r="C4" s="254"/>
      <c r="D4" s="254"/>
      <c r="E4" s="254"/>
      <c r="F4" s="254"/>
      <c r="G4" s="254"/>
      <c r="H4" s="254"/>
      <c r="I4" s="57"/>
    </row>
    <row r="6" spans="1:9" x14ac:dyDescent="0.2">
      <c r="B6" s="77" t="s">
        <v>372</v>
      </c>
      <c r="C6" s="57">
        <v>100</v>
      </c>
      <c r="D6" t="s">
        <v>492</v>
      </c>
      <c r="E6" t="s">
        <v>524</v>
      </c>
    </row>
    <row r="7" spans="1:9" x14ac:dyDescent="0.2">
      <c r="F7" s="250"/>
    </row>
    <row r="8" spans="1:9" x14ac:dyDescent="0.2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1" t="s">
        <v>525</v>
      </c>
      <c r="I8" s="77"/>
    </row>
    <row r="9" spans="1:9" x14ac:dyDescent="0.2">
      <c r="B9" s="225" t="s">
        <v>527</v>
      </c>
      <c r="C9" t="s">
        <v>384</v>
      </c>
      <c r="D9">
        <v>90</v>
      </c>
      <c r="E9" s="41">
        <v>0.23</v>
      </c>
      <c r="F9" s="41">
        <f>E9*D9</f>
        <v>20.7</v>
      </c>
      <c r="G9" s="78">
        <f>F9/yield</f>
        <v>0.20699999999999999</v>
      </c>
    </row>
    <row r="10" spans="1:9" s="225" customFormat="1" x14ac:dyDescent="0.2">
      <c r="B10" s="225" t="s">
        <v>518</v>
      </c>
      <c r="C10" s="225" t="s">
        <v>492</v>
      </c>
      <c r="D10" s="225">
        <v>1.5</v>
      </c>
      <c r="E10" s="226">
        <v>15</v>
      </c>
      <c r="F10" s="226">
        <f>E10*D10</f>
        <v>22.5</v>
      </c>
      <c r="G10" s="227">
        <f>F10/yield</f>
        <v>0.22500000000000001</v>
      </c>
      <c r="H10" s="250"/>
    </row>
    <row r="11" spans="1:9" x14ac:dyDescent="0.2">
      <c r="B11" t="s">
        <v>363</v>
      </c>
      <c r="C11" t="s">
        <v>385</v>
      </c>
      <c r="D11">
        <f>'Fert, Weed, Insct, Dis'!$C$6</f>
        <v>0.5</v>
      </c>
      <c r="E11" s="78">
        <f>'Fert, Weed, Insct, Dis'!$D$6</f>
        <v>42</v>
      </c>
      <c r="F11" s="41">
        <f>E11*D11</f>
        <v>21</v>
      </c>
      <c r="G11" s="78">
        <f>F11/yield</f>
        <v>0.21</v>
      </c>
      <c r="H11" s="250"/>
    </row>
    <row r="12" spans="1:9" x14ac:dyDescent="0.2">
      <c r="A12" s="156" t="s">
        <v>440</v>
      </c>
      <c r="B12" t="s">
        <v>376</v>
      </c>
      <c r="F12" s="41"/>
      <c r="G12" s="78"/>
    </row>
    <row r="13" spans="1:9" x14ac:dyDescent="0.2">
      <c r="B13" s="107" t="s">
        <v>377</v>
      </c>
      <c r="C13" t="s">
        <v>369</v>
      </c>
      <c r="D13">
        <f>'Fert, Weed, Insct, Dis'!$C$3</f>
        <v>125</v>
      </c>
      <c r="E13" s="78">
        <f>'Fert, Weed, Insct, Dis'!$D$3</f>
        <v>0.42</v>
      </c>
      <c r="F13" s="41">
        <f t="shared" ref="F13:F18" si="0">E13*D13</f>
        <v>52.5</v>
      </c>
      <c r="G13" s="78">
        <f t="shared" ref="G13:G18" si="1">F13/yield</f>
        <v>0.52500000000000002</v>
      </c>
    </row>
    <row r="14" spans="1:9" x14ac:dyDescent="0.2">
      <c r="B14" s="107" t="s">
        <v>378</v>
      </c>
      <c r="C14" t="s">
        <v>369</v>
      </c>
      <c r="D14">
        <f>'Fert, Weed, Insct, Dis'!$C$4</f>
        <v>60</v>
      </c>
      <c r="E14" s="78">
        <f>'Fert, Weed, Insct, Dis'!$D$4</f>
        <v>0.39</v>
      </c>
      <c r="F14" s="41">
        <f t="shared" si="0"/>
        <v>23.400000000000002</v>
      </c>
      <c r="G14" s="78">
        <f t="shared" si="1"/>
        <v>0.23400000000000001</v>
      </c>
      <c r="H14" s="250"/>
    </row>
    <row r="15" spans="1:9" x14ac:dyDescent="0.2">
      <c r="B15" s="107" t="s">
        <v>379</v>
      </c>
      <c r="C15" t="s">
        <v>369</v>
      </c>
      <c r="D15">
        <f>'Fert, Weed, Insct, Dis'!$C$5</f>
        <v>90</v>
      </c>
      <c r="E15" s="78">
        <f>'Fert, Weed, Insct, Dis'!$D$5</f>
        <v>0.28000000000000003</v>
      </c>
      <c r="F15" s="41">
        <f t="shared" si="0"/>
        <v>25.200000000000003</v>
      </c>
      <c r="G15" s="78">
        <f t="shared" si="1"/>
        <v>0.252</v>
      </c>
    </row>
    <row r="16" spans="1:9" x14ac:dyDescent="0.2">
      <c r="A16" s="156" t="s">
        <v>441</v>
      </c>
      <c r="B16" t="s">
        <v>500</v>
      </c>
      <c r="C16" t="s">
        <v>386</v>
      </c>
      <c r="D16">
        <v>1</v>
      </c>
      <c r="E16" s="78">
        <f>'Fert, Weed, Insct, Dis'!$E$21</f>
        <v>15.600000000000001</v>
      </c>
      <c r="F16" s="41">
        <f t="shared" si="0"/>
        <v>15.600000000000001</v>
      </c>
      <c r="G16" s="78">
        <f t="shared" si="1"/>
        <v>0.15600000000000003</v>
      </c>
      <c r="H16" s="250"/>
    </row>
    <row r="17" spans="1:8" x14ac:dyDescent="0.2">
      <c r="A17" s="156" t="s">
        <v>442</v>
      </c>
      <c r="B17" t="s">
        <v>380</v>
      </c>
      <c r="C17" t="s">
        <v>386</v>
      </c>
      <c r="D17">
        <v>1</v>
      </c>
      <c r="E17" s="78">
        <f>'Fert, Weed, Insct, Dis'!$E$32</f>
        <v>11.48</v>
      </c>
      <c r="F17" s="41">
        <f t="shared" si="0"/>
        <v>11.48</v>
      </c>
      <c r="G17" s="78">
        <f t="shared" si="1"/>
        <v>0.1148</v>
      </c>
    </row>
    <row r="18" spans="1:8" x14ac:dyDescent="0.2">
      <c r="A18" s="156" t="s">
        <v>443</v>
      </c>
      <c r="B18" s="43" t="s">
        <v>430</v>
      </c>
      <c r="C18" t="s">
        <v>386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50"/>
    </row>
    <row r="19" spans="1:8" x14ac:dyDescent="0.2">
      <c r="A19" s="156" t="s">
        <v>445</v>
      </c>
      <c r="B19" t="s">
        <v>511</v>
      </c>
      <c r="F19" s="41"/>
      <c r="G19" s="78"/>
    </row>
    <row r="20" spans="1:8" x14ac:dyDescent="0.2">
      <c r="B20" s="107" t="s">
        <v>381</v>
      </c>
      <c r="C20" t="s">
        <v>516</v>
      </c>
      <c r="D20" s="207">
        <f>PreHarvest!O15+PreHarvest!I24</f>
        <v>3.7901021145306411</v>
      </c>
      <c r="E20" s="41">
        <v>1.9</v>
      </c>
      <c r="F20" s="41">
        <f>E20*D20</f>
        <v>7.2011940176082181</v>
      </c>
      <c r="G20" s="78">
        <f>F20/yield</f>
        <v>7.2011940176082187E-2</v>
      </c>
    </row>
    <row r="21" spans="1:8" x14ac:dyDescent="0.2">
      <c r="B21" s="107" t="s">
        <v>382</v>
      </c>
      <c r="C21" t="s">
        <v>386</v>
      </c>
      <c r="D21">
        <v>1</v>
      </c>
      <c r="E21" s="41">
        <f>PreHarvest!$R$15+PreHarvest!$K$24</f>
        <v>8.8362404300677007</v>
      </c>
      <c r="F21" s="41">
        <f>E21*D21</f>
        <v>8.8362404300677007</v>
      </c>
      <c r="G21" s="78">
        <f>F21/yield</f>
        <v>8.8362404300677003E-2</v>
      </c>
      <c r="H21" s="250"/>
    </row>
    <row r="22" spans="1:8" x14ac:dyDescent="0.2">
      <c r="A22" s="156" t="s">
        <v>444</v>
      </c>
      <c r="B22" t="s">
        <v>383</v>
      </c>
      <c r="F22" s="41"/>
      <c r="G22" s="78"/>
    </row>
    <row r="23" spans="1:8" x14ac:dyDescent="0.2">
      <c r="B23" s="107" t="s">
        <v>381</v>
      </c>
      <c r="C23" t="s">
        <v>516</v>
      </c>
      <c r="D23" s="207">
        <f>Harvest!O11</f>
        <v>2.5316526644257697</v>
      </c>
      <c r="E23" s="41">
        <v>1.9</v>
      </c>
      <c r="F23" s="41">
        <f t="shared" ref="F23:F30" si="2">E23*D23</f>
        <v>4.8101400624089621</v>
      </c>
      <c r="G23" s="78">
        <f t="shared" ref="G23:G30" si="3">F23/yield</f>
        <v>4.8101400624089623E-2</v>
      </c>
    </row>
    <row r="24" spans="1:8" x14ac:dyDescent="0.2">
      <c r="B24" s="107" t="s">
        <v>382</v>
      </c>
      <c r="C24" t="s">
        <v>386</v>
      </c>
      <c r="D24">
        <v>1</v>
      </c>
      <c r="E24" s="41">
        <f>Harvest!$R$11</f>
        <v>6.7289622019047606</v>
      </c>
      <c r="F24" s="41">
        <f t="shared" si="2"/>
        <v>6.7289622019047606</v>
      </c>
      <c r="G24" s="78">
        <f t="shared" si="3"/>
        <v>6.7289622019047604E-2</v>
      </c>
      <c r="H24" s="250"/>
    </row>
    <row r="25" spans="1:8" x14ac:dyDescent="0.2">
      <c r="B25" t="s">
        <v>387</v>
      </c>
      <c r="C25" t="s">
        <v>392</v>
      </c>
      <c r="D25" s="207">
        <f>1.25*((PreHarvest!G15+PreHarvest!G24)+Harvest!G11)</f>
        <v>0.89873441550765598</v>
      </c>
      <c r="E25" s="41">
        <v>12.5</v>
      </c>
      <c r="F25" s="41">
        <f t="shared" si="2"/>
        <v>11.234180193845699</v>
      </c>
      <c r="G25" s="78">
        <f t="shared" si="3"/>
        <v>0.11234180193845698</v>
      </c>
    </row>
    <row r="26" spans="1:8" x14ac:dyDescent="0.2">
      <c r="B26" s="43" t="s">
        <v>512</v>
      </c>
      <c r="C26" t="s">
        <v>523</v>
      </c>
      <c r="D26">
        <v>3</v>
      </c>
      <c r="E26" s="41">
        <v>8.25</v>
      </c>
      <c r="F26" s="41">
        <f t="shared" ref="F26" si="4">E26*D26</f>
        <v>24.75</v>
      </c>
      <c r="G26" s="78">
        <f t="shared" si="3"/>
        <v>0.2475</v>
      </c>
      <c r="H26" s="250"/>
    </row>
    <row r="27" spans="1:8" x14ac:dyDescent="0.2">
      <c r="B27" t="s">
        <v>388</v>
      </c>
      <c r="C27" t="s">
        <v>386</v>
      </c>
      <c r="D27">
        <v>1</v>
      </c>
      <c r="E27" s="41">
        <v>20</v>
      </c>
      <c r="F27" s="41">
        <f t="shared" si="2"/>
        <v>20</v>
      </c>
      <c r="G27" s="78">
        <f t="shared" si="3"/>
        <v>0.2</v>
      </c>
    </row>
    <row r="28" spans="1:8" x14ac:dyDescent="0.2">
      <c r="B28" t="s">
        <v>389</v>
      </c>
      <c r="C28" t="s">
        <v>386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50"/>
    </row>
    <row r="29" spans="1:8" x14ac:dyDescent="0.2">
      <c r="B29" t="s">
        <v>390</v>
      </c>
      <c r="C29" t="s">
        <v>391</v>
      </c>
      <c r="D29" s="78">
        <f>SUM(F9:F28)*0.5</f>
        <v>137.97035845291765</v>
      </c>
      <c r="E29" s="106">
        <v>6.5000000000000002E-2</v>
      </c>
      <c r="F29" s="41">
        <f t="shared" si="2"/>
        <v>8.9680732994396468</v>
      </c>
      <c r="G29" s="78">
        <f t="shared" si="3"/>
        <v>8.9680732994396467E-2</v>
      </c>
    </row>
    <row r="30" spans="1:8" s="225" customFormat="1" x14ac:dyDescent="0.2">
      <c r="B30" s="225" t="s">
        <v>510</v>
      </c>
      <c r="C30" s="240" t="str">
        <f t="shared" ref="C30" si="5">$D$6</f>
        <v>bushel</v>
      </c>
      <c r="D30" s="237">
        <f>yield*1.1</f>
        <v>110.00000000000001</v>
      </c>
      <c r="E30" s="226">
        <v>0.28000000000000003</v>
      </c>
      <c r="F30" s="226">
        <f t="shared" si="2"/>
        <v>30.800000000000008</v>
      </c>
      <c r="G30" s="227">
        <f t="shared" si="3"/>
        <v>0.30800000000000005</v>
      </c>
      <c r="H30" s="250"/>
    </row>
    <row r="31" spans="1:8" x14ac:dyDescent="0.2">
      <c r="B31" s="255" t="s">
        <v>393</v>
      </c>
      <c r="C31" s="255"/>
      <c r="D31" s="255"/>
      <c r="E31" s="255"/>
      <c r="F31" s="108">
        <f>SUM(F9:F30)</f>
        <v>315.70879020527497</v>
      </c>
      <c r="G31" s="108">
        <f>SUM(G9:G30)</f>
        <v>3.1570879020527496</v>
      </c>
    </row>
    <row r="32" spans="1:8" x14ac:dyDescent="0.2">
      <c r="H32" s="250"/>
    </row>
    <row r="33" spans="1:8" x14ac:dyDescent="0.2">
      <c r="B33" s="110" t="s">
        <v>398</v>
      </c>
      <c r="C33" s="110"/>
      <c r="D33" s="110"/>
      <c r="E33" s="110"/>
      <c r="F33" s="110"/>
      <c r="G33" s="110"/>
      <c r="H33" s="250"/>
    </row>
    <row r="34" spans="1:8" x14ac:dyDescent="0.2">
      <c r="B34" s="263" t="s">
        <v>399</v>
      </c>
      <c r="C34" s="263"/>
      <c r="D34" s="263"/>
      <c r="E34" s="263"/>
      <c r="F34" s="263"/>
      <c r="G34" s="263"/>
      <c r="H34" s="263"/>
    </row>
    <row r="35" spans="1:8" x14ac:dyDescent="0.2">
      <c r="B35" s="107" t="s">
        <v>519</v>
      </c>
      <c r="C35" t="s">
        <v>386</v>
      </c>
      <c r="D35">
        <v>1</v>
      </c>
      <c r="E35" s="41">
        <f>PreHarvest!$U$15+PreHarvest!$M$24</f>
        <v>23.793766526180057</v>
      </c>
      <c r="F35" s="41">
        <f>E35*D35</f>
        <v>23.793766526180057</v>
      </c>
      <c r="G35" s="41">
        <f t="shared" ref="G35:G41" si="6">F35/yield</f>
        <v>0.23793766526180057</v>
      </c>
    </row>
    <row r="36" spans="1:8" x14ac:dyDescent="0.2">
      <c r="B36" s="107" t="s">
        <v>400</v>
      </c>
      <c r="C36" t="s">
        <v>386</v>
      </c>
      <c r="D36">
        <v>1</v>
      </c>
      <c r="E36" s="41">
        <f>Harvest!$U$11</f>
        <v>34.682627283144761</v>
      </c>
      <c r="F36" s="41">
        <f t="shared" ref="F36:F41" si="7">E36*D36</f>
        <v>34.682627283144761</v>
      </c>
      <c r="G36" s="41">
        <f t="shared" si="6"/>
        <v>0.34682627283144762</v>
      </c>
      <c r="H36" s="250"/>
    </row>
    <row r="37" spans="1:8" x14ac:dyDescent="0.2">
      <c r="A37" s="43"/>
      <c r="B37" s="107" t="s">
        <v>431</v>
      </c>
      <c r="C37" t="s">
        <v>386</v>
      </c>
      <c r="D37">
        <v>1</v>
      </c>
      <c r="E37" s="41">
        <v>125</v>
      </c>
      <c r="F37" s="41">
        <f>E37*D37</f>
        <v>125</v>
      </c>
      <c r="G37" s="41">
        <f t="shared" si="6"/>
        <v>1.25</v>
      </c>
    </row>
    <row r="38" spans="1:8" x14ac:dyDescent="0.2">
      <c r="B38" t="s">
        <v>401</v>
      </c>
      <c r="C38" t="s">
        <v>402</v>
      </c>
      <c r="D38" s="41">
        <f>tvc</f>
        <v>315.70879020527497</v>
      </c>
      <c r="E38" s="111">
        <v>0.05</v>
      </c>
      <c r="F38" s="41">
        <f t="shared" si="7"/>
        <v>15.78543951026375</v>
      </c>
      <c r="G38" s="41">
        <f t="shared" si="6"/>
        <v>0.15785439510263749</v>
      </c>
      <c r="H38" s="250"/>
    </row>
    <row r="39" spans="1:8" x14ac:dyDescent="0.2">
      <c r="B39" t="s">
        <v>403</v>
      </c>
      <c r="C39" t="s">
        <v>402</v>
      </c>
      <c r="D39" s="41">
        <f>tvc</f>
        <v>315.70879020527497</v>
      </c>
      <c r="E39" s="111">
        <v>0.05</v>
      </c>
      <c r="F39" s="41">
        <f>E39*D39</f>
        <v>15.78543951026375</v>
      </c>
      <c r="G39" s="41">
        <f t="shared" si="6"/>
        <v>0.15785439510263749</v>
      </c>
    </row>
    <row r="40" spans="1:8" x14ac:dyDescent="0.2">
      <c r="B40" s="112" t="s">
        <v>404</v>
      </c>
      <c r="C40" t="s">
        <v>386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50"/>
    </row>
    <row r="41" spans="1:8" x14ac:dyDescent="0.2">
      <c r="B41" s="56" t="s">
        <v>405</v>
      </c>
      <c r="C41" s="56" t="s">
        <v>386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 x14ac:dyDescent="0.2">
      <c r="B42" s="255" t="s">
        <v>406</v>
      </c>
      <c r="C42" s="255"/>
      <c r="D42" s="255"/>
      <c r="E42" s="255"/>
      <c r="F42" s="108">
        <f>SUM(F35:F41)</f>
        <v>215.04727282985232</v>
      </c>
      <c r="G42" s="108">
        <f>SUM(G35:G41)</f>
        <v>2.150472728298523</v>
      </c>
      <c r="H42" s="250"/>
    </row>
    <row r="44" spans="1:8" ht="15.95" thickBot="1" x14ac:dyDescent="0.25">
      <c r="B44" s="114" t="s">
        <v>407</v>
      </c>
      <c r="C44" s="114"/>
      <c r="D44" s="114"/>
      <c r="E44" s="114"/>
      <c r="F44" s="115">
        <f>F31+F42</f>
        <v>530.75606303512723</v>
      </c>
      <c r="G44" s="115">
        <f>G31+G42</f>
        <v>5.3075606303512721</v>
      </c>
      <c r="H44" s="250"/>
    </row>
    <row r="45" spans="1:8" x14ac:dyDescent="0.2">
      <c r="B45" s="116" t="s">
        <v>408</v>
      </c>
      <c r="C45" s="116"/>
      <c r="D45" s="116"/>
      <c r="E45" s="117" t="s">
        <v>409</v>
      </c>
      <c r="F45" s="123"/>
      <c r="G45" s="118" t="str">
        <f>CONCATENATE("/",$D$6)</f>
        <v>/bushel</v>
      </c>
    </row>
    <row r="46" spans="1:8" ht="15.95" thickBot="1" x14ac:dyDescent="0.25">
      <c r="B46" s="119" t="s">
        <v>410</v>
      </c>
      <c r="C46" s="119"/>
      <c r="D46" s="119"/>
      <c r="E46" s="120" t="s">
        <v>409</v>
      </c>
      <c r="F46" s="121"/>
      <c r="G46" s="122" t="str">
        <f>CONCATENATE("/",$D$6)</f>
        <v>/bushel</v>
      </c>
    </row>
    <row r="47" spans="1:8" x14ac:dyDescent="0.2">
      <c r="B47" s="151"/>
      <c r="C47" s="151"/>
      <c r="D47" s="151"/>
      <c r="E47" s="152"/>
      <c r="F47" s="153"/>
      <c r="G47" s="154"/>
    </row>
    <row r="48" spans="1:8" s="225" customFormat="1" ht="27.75" customHeight="1" x14ac:dyDescent="0.2">
      <c r="B48" s="258" t="s">
        <v>515</v>
      </c>
      <c r="C48" s="258"/>
      <c r="D48" s="258"/>
      <c r="E48" s="258"/>
      <c r="F48" s="258"/>
      <c r="G48" s="258"/>
      <c r="H48" s="258"/>
    </row>
    <row r="49" spans="2:8" s="225" customFormat="1" ht="33" customHeight="1" x14ac:dyDescent="0.2">
      <c r="B49" s="258" t="s">
        <v>526</v>
      </c>
      <c r="C49" s="258"/>
      <c r="D49" s="258"/>
      <c r="E49" s="258"/>
      <c r="F49" s="258"/>
      <c r="G49" s="258"/>
      <c r="H49" s="258"/>
    </row>
    <row r="50" spans="2:8" ht="29.1" customHeight="1" x14ac:dyDescent="0.2">
      <c r="B50" s="258" t="s">
        <v>531</v>
      </c>
      <c r="C50" s="258"/>
      <c r="D50" s="258"/>
      <c r="E50" s="258"/>
      <c r="F50" s="258"/>
      <c r="G50" s="258"/>
      <c r="H50" s="258"/>
    </row>
    <row r="51" spans="2:8" ht="43.35" customHeight="1" x14ac:dyDescent="0.2">
      <c r="B51" s="213"/>
      <c r="C51" s="213"/>
      <c r="D51" s="213"/>
      <c r="E51" s="213"/>
      <c r="F51" s="213"/>
      <c r="G51" s="213"/>
      <c r="H51" s="213"/>
    </row>
    <row r="52" spans="2:8" ht="14.45" customHeight="1" x14ac:dyDescent="0.25">
      <c r="B52" s="261" t="s">
        <v>532</v>
      </c>
      <c r="C52" s="261"/>
      <c r="D52" s="261"/>
      <c r="E52" s="261"/>
      <c r="F52" s="261"/>
      <c r="G52" s="261"/>
      <c r="H52" s="261"/>
    </row>
    <row r="53" spans="2:8" x14ac:dyDescent="0.25">
      <c r="B53" s="262"/>
      <c r="C53" s="262"/>
      <c r="D53" s="262"/>
      <c r="E53" s="262"/>
      <c r="F53" s="262"/>
      <c r="G53" s="262"/>
      <c r="H53" s="262"/>
    </row>
    <row r="54" spans="2:8" x14ac:dyDescent="0.25">
      <c r="B54" s="260" t="str">
        <f>CONCATENATE("Sensitivity Analysis of ",B1)</f>
        <v>Sensitivity Analysis of Irrigated Grain Sorghum, Strip Tillage</v>
      </c>
      <c r="C54" s="260"/>
      <c r="D54" s="260"/>
      <c r="E54" s="260"/>
      <c r="F54" s="260"/>
      <c r="G54" s="260"/>
      <c r="H54" s="124"/>
    </row>
    <row r="55" spans="2:8" x14ac:dyDescent="0.25">
      <c r="B55" s="264" t="s">
        <v>411</v>
      </c>
      <c r="C55" s="264"/>
      <c r="D55" s="264"/>
      <c r="E55" s="264"/>
      <c r="F55" s="264"/>
      <c r="G55" s="264"/>
      <c r="H55" s="125"/>
    </row>
    <row r="56" spans="2:8" x14ac:dyDescent="0.25">
      <c r="B56" s="265" t="str">
        <f>CONCATENATE("Varying Prices and Yields ","(",(D6),")")</f>
        <v>Varying Prices and Yields (bushel)</v>
      </c>
      <c r="C56" s="265"/>
      <c r="D56" s="265"/>
      <c r="E56" s="265"/>
      <c r="F56" s="265"/>
      <c r="G56" s="265"/>
      <c r="H56" s="125"/>
    </row>
    <row r="57" spans="2:8" x14ac:dyDescent="0.25">
      <c r="B57" s="256" t="str">
        <f>CONCATENATE("Price \ ",$D$6,"/Acre")</f>
        <v>Price \ bushel/Acre</v>
      </c>
      <c r="C57" s="126" t="s">
        <v>412</v>
      </c>
      <c r="D57" s="126" t="s">
        <v>413</v>
      </c>
      <c r="E57" s="127" t="s">
        <v>414</v>
      </c>
      <c r="F57" s="126" t="s">
        <v>415</v>
      </c>
      <c r="G57" s="126" t="s">
        <v>416</v>
      </c>
      <c r="H57" s="128"/>
    </row>
    <row r="58" spans="2:8" x14ac:dyDescent="0.25">
      <c r="B58" s="257"/>
      <c r="C58" s="129">
        <f>E58*0.75</f>
        <v>75</v>
      </c>
      <c r="D58" s="129">
        <f>E58*0.9</f>
        <v>90</v>
      </c>
      <c r="E58" s="129">
        <f>yield</f>
        <v>100</v>
      </c>
      <c r="F58" s="129">
        <f>E58*1.1</f>
        <v>110.00000000000001</v>
      </c>
      <c r="G58" s="129">
        <f>E58*1.25</f>
        <v>125</v>
      </c>
    </row>
    <row r="59" spans="2:8" x14ac:dyDescent="0.25">
      <c r="B59" s="130">
        <v>3.5</v>
      </c>
      <c r="C59" s="131">
        <f t="shared" ref="C59:G63" si="8">$B59*C$58-tvc</f>
        <v>-53.208790205274966</v>
      </c>
      <c r="D59" s="131">
        <f t="shared" si="8"/>
        <v>-0.7087902052749655</v>
      </c>
      <c r="E59" s="131">
        <f t="shared" si="8"/>
        <v>34.291209794725034</v>
      </c>
      <c r="F59" s="131">
        <f t="shared" si="8"/>
        <v>69.291209794725091</v>
      </c>
      <c r="G59" s="131">
        <f t="shared" si="8"/>
        <v>121.79120979472503</v>
      </c>
    </row>
    <row r="60" spans="2:8" x14ac:dyDescent="0.25">
      <c r="B60" s="132">
        <f>B59+0.5</f>
        <v>4</v>
      </c>
      <c r="C60" s="133">
        <f t="shared" si="8"/>
        <v>-15.708790205274966</v>
      </c>
      <c r="D60" s="133">
        <f t="shared" si="8"/>
        <v>44.291209794725034</v>
      </c>
      <c r="E60" s="133">
        <f t="shared" si="8"/>
        <v>84.291209794725034</v>
      </c>
      <c r="F60" s="133">
        <f t="shared" si="8"/>
        <v>124.29120979472509</v>
      </c>
      <c r="G60" s="133">
        <f t="shared" si="8"/>
        <v>184.29120979472503</v>
      </c>
    </row>
    <row r="61" spans="2:8" x14ac:dyDescent="0.25">
      <c r="B61" s="132">
        <f t="shared" ref="B61:B63" si="9">B60+0.5</f>
        <v>4.5</v>
      </c>
      <c r="C61" s="133">
        <f t="shared" si="8"/>
        <v>21.791209794725034</v>
      </c>
      <c r="D61" s="133">
        <f t="shared" si="8"/>
        <v>89.291209794725034</v>
      </c>
      <c r="E61" s="133">
        <f t="shared" si="8"/>
        <v>134.29120979472503</v>
      </c>
      <c r="F61" s="133">
        <f t="shared" si="8"/>
        <v>179.29120979472509</v>
      </c>
      <c r="G61" s="133">
        <f t="shared" si="8"/>
        <v>246.79120979472503</v>
      </c>
    </row>
    <row r="62" spans="2:8" x14ac:dyDescent="0.25">
      <c r="B62" s="132">
        <f t="shared" si="9"/>
        <v>5</v>
      </c>
      <c r="C62" s="133">
        <f t="shared" si="8"/>
        <v>59.291209794725034</v>
      </c>
      <c r="D62" s="133">
        <f t="shared" si="8"/>
        <v>134.29120979472503</v>
      </c>
      <c r="E62" s="133">
        <f t="shared" si="8"/>
        <v>184.29120979472503</v>
      </c>
      <c r="F62" s="133">
        <f t="shared" si="8"/>
        <v>234.29120979472515</v>
      </c>
      <c r="G62" s="133">
        <f t="shared" si="8"/>
        <v>309.29120979472503</v>
      </c>
    </row>
    <row r="63" spans="2:8" x14ac:dyDescent="0.25">
      <c r="B63" s="134">
        <f t="shared" si="9"/>
        <v>5.5</v>
      </c>
      <c r="C63" s="135">
        <f t="shared" si="8"/>
        <v>96.791209794725034</v>
      </c>
      <c r="D63" s="135">
        <f t="shared" si="8"/>
        <v>179.29120979472503</v>
      </c>
      <c r="E63" s="135">
        <f t="shared" si="8"/>
        <v>234.29120979472503</v>
      </c>
      <c r="F63" s="135">
        <f t="shared" si="8"/>
        <v>289.29120979472515</v>
      </c>
      <c r="G63" s="135">
        <f t="shared" si="8"/>
        <v>371.79120979472503</v>
      </c>
    </row>
    <row r="65" spans="2:8" x14ac:dyDescent="0.25">
      <c r="B65" s="259" t="s">
        <v>417</v>
      </c>
      <c r="C65" s="259"/>
      <c r="D65" s="259"/>
      <c r="E65" s="259"/>
      <c r="F65" s="259"/>
      <c r="G65" s="259"/>
      <c r="H65" s="259"/>
    </row>
    <row r="66" spans="2:8" x14ac:dyDescent="0.25">
      <c r="B66" s="260" t="s">
        <v>418</v>
      </c>
      <c r="C66" s="260"/>
      <c r="D66" s="260"/>
      <c r="E66" s="260"/>
      <c r="F66" s="260"/>
      <c r="G66" s="260"/>
      <c r="H66" s="260"/>
    </row>
    <row r="67" spans="2:8" ht="45" x14ac:dyDescent="0.25">
      <c r="B67" s="136" t="s">
        <v>419</v>
      </c>
      <c r="C67" s="137" t="s">
        <v>420</v>
      </c>
      <c r="D67" s="137" t="s">
        <v>421</v>
      </c>
      <c r="E67" s="137" t="s">
        <v>513</v>
      </c>
      <c r="F67" s="137" t="s">
        <v>422</v>
      </c>
      <c r="G67" s="137" t="s">
        <v>423</v>
      </c>
      <c r="H67" s="137" t="s">
        <v>424</v>
      </c>
    </row>
    <row r="68" spans="2:8" ht="30" x14ac:dyDescent="0.25">
      <c r="B68" s="162" t="str">
        <f>IF(H68&gt;0,(CONCATENATE(PreHarvest!$C3," with ",PreHarvest!$M3))," ")</f>
        <v>Spin Spreader 5 ton with Tractor (120-139 hp) 2WD 130</v>
      </c>
      <c r="C68" s="206">
        <f>IF(H68&gt;0,(1/PreHarvest!$E3)," ")</f>
        <v>23.757575757575758</v>
      </c>
      <c r="D68" s="138">
        <f>IF(H68&gt;0,(PreHarvest!$F3)," ")</f>
        <v>1</v>
      </c>
      <c r="E68" s="139">
        <f>IF(H68&gt;0,(D68*1/C68*1.25)," ")</f>
        <v>5.2614795918367346E-2</v>
      </c>
      <c r="F68" s="139">
        <f>IF(H68&gt;0, (PreHarvest!$O3)," ")</f>
        <v>0.28165331632653057</v>
      </c>
      <c r="G68" s="228">
        <f>PreHarvest!$R3</f>
        <v>0.56448657206632635</v>
      </c>
      <c r="H68" s="228">
        <f>PreHarvest!$U3</f>
        <v>1.606623098647959</v>
      </c>
    </row>
    <row r="69" spans="2:8" ht="30" x14ac:dyDescent="0.25">
      <c r="B69" s="232" t="str">
        <f>IF(H69&gt;0,(CONCATENATE(PreHarvest!$C4," with ",PreHarvest!$M4))," ")</f>
        <v>Disk Harrow 32' with Tractor (180-199 hp) MFWD 190</v>
      </c>
      <c r="C69" s="236">
        <f>IF(H69&gt;0,(1/PreHarvest!$E4)," ")</f>
        <v>16.290909090909089</v>
      </c>
      <c r="D69" s="140">
        <f>IF(H69&gt;0,(PreHarvest!$F4)," ")</f>
        <v>1</v>
      </c>
      <c r="E69" s="229">
        <f t="shared" ref="E69" si="10">IF(H69&gt;0,(D69*1/C69*1.25)," ")</f>
        <v>7.6729910714285726E-2</v>
      </c>
      <c r="F69" s="229">
        <f>IF(H69&gt;0, (PreHarvest!$O4)," ")</f>
        <v>0.60032254464285717</v>
      </c>
      <c r="G69" s="230">
        <f>PreHarvest!$R4</f>
        <v>1.6548421688988095</v>
      </c>
      <c r="H69" s="230">
        <f>PreHarvest!$U4</f>
        <v>4.8051371123511899</v>
      </c>
    </row>
    <row r="70" spans="2:8" ht="30" x14ac:dyDescent="0.25">
      <c r="B70" s="232" t="str">
        <f>IF(H70&gt;0,(CONCATENATE(PreHarvest!$C5," with ",PreHarvest!$M5))," ")</f>
        <v>Spray (Broadcast) 60' with Tractor (120-139 hp) 2WD 130</v>
      </c>
      <c r="C70" s="236">
        <f>IF(H70&gt;0,(1/PreHarvest!$E5)," ")</f>
        <v>35.454545454545453</v>
      </c>
      <c r="D70" s="140">
        <f>IF(H70&gt;0,(PreHarvest!$F5)," ")</f>
        <v>1</v>
      </c>
      <c r="E70" s="229">
        <f t="shared" ref="E70:E73" si="11">IF(H70&gt;0,(D70*1/C70*1.25)," ")</f>
        <v>3.5256410256410256E-2</v>
      </c>
      <c r="F70" s="229">
        <f>IF(H70&gt;0, (PreHarvest!$O5)," ")</f>
        <v>0.18873179487179487</v>
      </c>
      <c r="G70" s="230">
        <f>PreHarvest!$R5</f>
        <v>0.3377381826923076</v>
      </c>
      <c r="H70" s="230">
        <f>PreHarvest!$U5</f>
        <v>0.81439860784615359</v>
      </c>
    </row>
    <row r="71" spans="2:8" s="225" customFormat="1" ht="30" x14ac:dyDescent="0.25">
      <c r="B71" s="232" t="str">
        <f>IF(H71&gt;0,(CONCATENATE(PreHarvest!$C6," with ",PreHarvest!$M6))," ")</f>
        <v>ST Plant Rigid 6R-36 with Tractor (180-199 hp) MFWD 190</v>
      </c>
      <c r="C71" s="236">
        <f>IF(H71&gt;0,(1/PreHarvest!$E6)," ")</f>
        <v>6.872727272727273</v>
      </c>
      <c r="D71" s="140">
        <f>IF(H71&gt;0,(PreHarvest!$F6)," ")</f>
        <v>1</v>
      </c>
      <c r="E71" s="229">
        <f t="shared" si="11"/>
        <v>0.18187830687830686</v>
      </c>
      <c r="F71" s="229">
        <f>IF(H71&gt;0, (PreHarvest!$O6)," ")</f>
        <v>1.4229867724867724</v>
      </c>
      <c r="G71" s="230">
        <f>PreHarvest!$R6</f>
        <v>3.3966917460317454</v>
      </c>
      <c r="H71" s="230">
        <f>PreHarvest!$U6</f>
        <v>10.157303389153437</v>
      </c>
    </row>
    <row r="72" spans="2:8" s="225" customFormat="1" ht="30" x14ac:dyDescent="0.25">
      <c r="B72" s="232" t="str">
        <f>IF(H72&gt;0,(CONCATENATE(PreHarvest!$C7," with ",PreHarvest!$M7))," ")</f>
        <v>Fert Appl (Liquid)  6R-36 with Tractor (120-139 hp) 2WD 130</v>
      </c>
      <c r="C72" s="236">
        <f>IF(H72&gt;0,(1/PreHarvest!$E7)," ")</f>
        <v>9.1636363636363622</v>
      </c>
      <c r="D72" s="140">
        <f>IF(H72&gt;0,(PreHarvest!$F7)," ")</f>
        <v>1</v>
      </c>
      <c r="E72" s="229">
        <f t="shared" si="11"/>
        <v>0.13640873015873017</v>
      </c>
      <c r="F72" s="229">
        <f>IF(H72&gt;0, (PreHarvest!$O7)," ")</f>
        <v>0.73021230158730166</v>
      </c>
      <c r="G72" s="230">
        <f>PreHarvest!$R7</f>
        <v>1.8692672123015874</v>
      </c>
      <c r="H72" s="230">
        <f>PreHarvest!$U7</f>
        <v>3.967108494642857</v>
      </c>
    </row>
    <row r="73" spans="2:8" s="225" customFormat="1" ht="30" x14ac:dyDescent="0.25">
      <c r="B73" s="232" t="str">
        <f>IF(H73&gt;0,(CONCATENATE(PreHarvest!$C8," with ",PreHarvest!$M8))," ")</f>
        <v>Spray (Broadcast) 60' with Tractor (120-139 hp) 2WD 130</v>
      </c>
      <c r="C73" s="236">
        <f>IF(H73&gt;0,(1/PreHarvest!$E8)," ")</f>
        <v>35.454545454545453</v>
      </c>
      <c r="D73" s="140">
        <f>IF(H73&gt;0,(PreHarvest!$F8)," ")</f>
        <v>3</v>
      </c>
      <c r="E73" s="229">
        <f t="shared" si="11"/>
        <v>0.10576923076923078</v>
      </c>
      <c r="F73" s="229">
        <f>IF(H73&gt;0, (PreHarvest!$O8)," ")</f>
        <v>0.56619538461538466</v>
      </c>
      <c r="G73" s="230">
        <f>PreHarvest!$R8</f>
        <v>1.013214548076923</v>
      </c>
      <c r="H73" s="230">
        <f>PreHarvest!$U8</f>
        <v>2.4431958235384612</v>
      </c>
    </row>
    <row r="74" spans="2:8" x14ac:dyDescent="0.25">
      <c r="B74" s="158" t="s">
        <v>425</v>
      </c>
      <c r="C74" s="159"/>
      <c r="D74" s="159"/>
      <c r="E74" s="160">
        <f>SUM(E68:E73)</f>
        <v>0.58865738469533113</v>
      </c>
      <c r="F74" s="160">
        <f>SUM(F68:F73)</f>
        <v>3.7901021145306411</v>
      </c>
      <c r="G74" s="161">
        <f>SUM(G68:G73)</f>
        <v>8.8362404300677007</v>
      </c>
      <c r="H74" s="161">
        <f>SUM(H68:H73)</f>
        <v>23.793766526180057</v>
      </c>
    </row>
    <row r="76" spans="2:8" x14ac:dyDescent="0.25">
      <c r="B76" s="57" t="s">
        <v>426</v>
      </c>
    </row>
    <row r="77" spans="2:8" ht="45" x14ac:dyDescent="0.25">
      <c r="B77" s="136" t="s">
        <v>419</v>
      </c>
      <c r="C77" s="137" t="s">
        <v>420</v>
      </c>
      <c r="D77" s="137" t="s">
        <v>421</v>
      </c>
      <c r="E77" s="137" t="s">
        <v>513</v>
      </c>
      <c r="F77" s="137" t="s">
        <v>422</v>
      </c>
      <c r="G77" s="137" t="s">
        <v>423</v>
      </c>
      <c r="H77" s="137" t="s">
        <v>424</v>
      </c>
    </row>
    <row r="78" spans="2:8" s="225" customFormat="1" ht="30" x14ac:dyDescent="0.25">
      <c r="B78" s="232" t="str">
        <f>IF(H78&gt;0,(CONCATENATE(Harvest!$C4," with ",Harvest!$M4))," ")</f>
        <v>Header Wheat/Sorghum 18' Rigid with Combine (200-249 hp) 240 hp</v>
      </c>
      <c r="C78" s="205">
        <f>IF(H78&gt;0,(1/Harvest!$E4)," ")</f>
        <v>6.4909090909090921</v>
      </c>
      <c r="D78" s="157">
        <f>IF(H78&gt;0,(Harvest!$F4)," ")</f>
        <v>1</v>
      </c>
      <c r="E78" s="204">
        <f t="shared" ref="E78:E79" si="12">IF(H78&gt;0,(1/C78*D78*1.25)," ")</f>
        <v>0.19257703081232491</v>
      </c>
      <c r="F78" s="204">
        <f>IF(H78&gt;0,(Harvest!$O4)," ")</f>
        <v>1.90266106442577</v>
      </c>
      <c r="G78" s="231">
        <f>Harvest!$R4</f>
        <v>5.418154761904761</v>
      </c>
      <c r="H78" s="231">
        <f>Harvest!$U4</f>
        <v>31.153534761904758</v>
      </c>
    </row>
    <row r="79" spans="2:8" s="225" customFormat="1" ht="30" x14ac:dyDescent="0.25">
      <c r="B79" s="232" t="str">
        <f>IF(H79&gt;0,(CONCATENATE(Harvest!$C5," with ",Harvest!$M5))," ")</f>
        <v>Grain Cart Corn  500 bu with Tractor (120-139 hp) 2WD 130</v>
      </c>
      <c r="C79" s="205">
        <f>IF(H79&gt;0,(1/Harvest!$E5)," ")</f>
        <v>10.638297872340425</v>
      </c>
      <c r="D79" s="157">
        <f>IF(H79&gt;0,(Harvest!$F5)," ")</f>
        <v>1</v>
      </c>
      <c r="E79" s="204">
        <f t="shared" si="12"/>
        <v>0.11749999999999999</v>
      </c>
      <c r="F79" s="204">
        <f>IF(H79&gt;0,(Harvest!$O5)," ")</f>
        <v>0.62899159999999998</v>
      </c>
      <c r="G79" s="231">
        <f>Harvest!$R5</f>
        <v>1.3108074399999996</v>
      </c>
      <c r="H79" s="231">
        <f>Harvest!$U5</f>
        <v>3.5290925212399999</v>
      </c>
    </row>
    <row r="80" spans="2:8" ht="14.45" customHeight="1" x14ac:dyDescent="0.25">
      <c r="B80" s="158" t="s">
        <v>427</v>
      </c>
      <c r="C80" s="159"/>
      <c r="D80" s="159"/>
      <c r="E80" s="160">
        <f>SUM(E78:E79)</f>
        <v>0.31007703081232491</v>
      </c>
      <c r="F80" s="160">
        <f>SUM(F78:F79)</f>
        <v>2.5316526644257697</v>
      </c>
      <c r="G80" s="161">
        <f>SUM(G78:G79)</f>
        <v>6.7289622019047606</v>
      </c>
      <c r="H80" s="161">
        <f>SUM(H78:H79)</f>
        <v>34.682627283144761</v>
      </c>
    </row>
    <row r="81" spans="2:8" s="208" customFormat="1" x14ac:dyDescent="0.25">
      <c r="B81" s="209"/>
      <c r="C81" s="210"/>
      <c r="D81" s="210"/>
      <c r="E81" s="211"/>
      <c r="F81" s="211"/>
      <c r="G81" s="212"/>
      <c r="H81" s="212"/>
    </row>
    <row r="82" spans="2:8" ht="29.1" customHeight="1" x14ac:dyDescent="0.25">
      <c r="B82" s="266" t="s">
        <v>514</v>
      </c>
      <c r="C82" s="266"/>
      <c r="D82" s="266"/>
      <c r="E82" s="266"/>
      <c r="F82" s="266"/>
      <c r="G82" s="266"/>
      <c r="H82" s="266"/>
    </row>
    <row r="83" spans="2:8" ht="43.35" customHeight="1" x14ac:dyDescent="0.25">
      <c r="B83" s="214"/>
      <c r="C83" s="214"/>
      <c r="D83" s="214"/>
      <c r="E83" s="214"/>
      <c r="F83" s="214"/>
      <c r="G83" s="214"/>
      <c r="H83" s="214"/>
    </row>
    <row r="84" spans="2:8" ht="14.45" customHeight="1" x14ac:dyDescent="0.25">
      <c r="B84" s="261" t="s">
        <v>532</v>
      </c>
      <c r="C84" s="261"/>
      <c r="D84" s="261"/>
      <c r="E84" s="261"/>
      <c r="F84" s="261"/>
      <c r="G84" s="261"/>
      <c r="H84" s="261"/>
    </row>
    <row r="85" spans="2:8" x14ac:dyDescent="0.25">
      <c r="B85" s="262"/>
      <c r="C85" s="262"/>
      <c r="D85" s="262"/>
      <c r="E85" s="262"/>
      <c r="F85" s="262"/>
      <c r="G85" s="262"/>
      <c r="H85" s="262"/>
    </row>
    <row r="86" spans="2:8" x14ac:dyDescent="0.25">
      <c r="B86" s="150"/>
      <c r="C86" s="150"/>
      <c r="D86" s="150"/>
      <c r="E86" s="150"/>
      <c r="F86" s="150"/>
      <c r="G86" s="150"/>
      <c r="H86" s="150"/>
    </row>
  </sheetData>
  <mergeCells count="18">
    <mergeCell ref="B65:H65"/>
    <mergeCell ref="B66:H66"/>
    <mergeCell ref="B84:H85"/>
    <mergeCell ref="B34:H34"/>
    <mergeCell ref="B42:E42"/>
    <mergeCell ref="B54:G54"/>
    <mergeCell ref="B55:G55"/>
    <mergeCell ref="B56:G56"/>
    <mergeCell ref="B52:H53"/>
    <mergeCell ref="B82:H82"/>
    <mergeCell ref="B50:H50"/>
    <mergeCell ref="B1:H1"/>
    <mergeCell ref="B4:H4"/>
    <mergeCell ref="B31:E31"/>
    <mergeCell ref="B2:H2"/>
    <mergeCell ref="B57:B58"/>
    <mergeCell ref="B49:H49"/>
    <mergeCell ref="B48:H48"/>
  </mergeCells>
  <phoneticPr fontId="30" type="noConversion"/>
  <conditionalFormatting sqref="C59:G63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79" orientation="portrait" r:id="rId1"/>
  <headerFooter>
    <oddFooter>&amp;LAg and Applied Economics, 1/2017&amp;R&amp;G</oddFooter>
  </headerFooter>
  <rowBreaks count="1" manualBreakCount="1">
    <brk id="53" min="1" max="7" man="1"/>
  </rowBreaks>
  <ignoredErrors>
    <ignoredError sqref="E74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6" sqref="D26"/>
    </sheetView>
  </sheetViews>
  <sheetFormatPr defaultColWidth="8.85546875"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x14ac:dyDescent="0.2">
      <c r="A1" s="267" t="s">
        <v>359</v>
      </c>
      <c r="B1" s="267"/>
      <c r="C1" s="267"/>
      <c r="D1" s="267"/>
      <c r="E1" s="267"/>
      <c r="F1" s="267"/>
    </row>
    <row r="2" spans="1:8" x14ac:dyDescent="0.2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">
      <c r="A3" s="99" t="s">
        <v>360</v>
      </c>
      <c r="B3" s="99" t="s">
        <v>493</v>
      </c>
      <c r="C3" s="99">
        <v>125</v>
      </c>
      <c r="D3" s="100">
        <v>0.42</v>
      </c>
      <c r="E3" s="101">
        <f>D3*C3</f>
        <v>52.5</v>
      </c>
      <c r="F3" s="102">
        <f t="shared" ref="F3:F9" si="0">E3/yield</f>
        <v>0.52500000000000002</v>
      </c>
    </row>
    <row r="4" spans="1:8" x14ac:dyDescent="0.2">
      <c r="A4" s="103" t="s">
        <v>361</v>
      </c>
      <c r="B4" s="103" t="s">
        <v>493</v>
      </c>
      <c r="C4" s="103">
        <v>60</v>
      </c>
      <c r="D4" s="101">
        <v>0.39</v>
      </c>
      <c r="E4" s="101">
        <f t="shared" ref="E4:E9" si="1">D4*C4</f>
        <v>23.400000000000002</v>
      </c>
      <c r="F4" s="102">
        <f t="shared" si="0"/>
        <v>0.23400000000000001</v>
      </c>
    </row>
    <row r="5" spans="1:8" x14ac:dyDescent="0.2">
      <c r="A5" s="103" t="s">
        <v>362</v>
      </c>
      <c r="B5" s="103" t="s">
        <v>493</v>
      </c>
      <c r="C5" s="103">
        <v>90</v>
      </c>
      <c r="D5" s="101">
        <v>0.28000000000000003</v>
      </c>
      <c r="E5" s="101">
        <f t="shared" si="1"/>
        <v>25.200000000000003</v>
      </c>
      <c r="F5" s="102">
        <f t="shared" si="0"/>
        <v>0.252</v>
      </c>
    </row>
    <row r="6" spans="1:8" x14ac:dyDescent="0.2">
      <c r="A6" s="103" t="s">
        <v>363</v>
      </c>
      <c r="B6" s="103" t="s">
        <v>385</v>
      </c>
      <c r="C6" s="103">
        <v>0.5</v>
      </c>
      <c r="D6" s="101">
        <v>42</v>
      </c>
      <c r="E6" s="101">
        <f t="shared" si="1"/>
        <v>21</v>
      </c>
      <c r="F6" s="102">
        <f t="shared" si="0"/>
        <v>0.21</v>
      </c>
    </row>
    <row r="7" spans="1:8" x14ac:dyDescent="0.2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370</v>
      </c>
      <c r="B10" s="267"/>
      <c r="C10" s="267"/>
      <c r="D10" s="267"/>
      <c r="E10" s="79">
        <f>SUM(E3:E9)</f>
        <v>122.10000000000001</v>
      </c>
      <c r="F10" s="79">
        <f>SUM(F3:F9)</f>
        <v>1.2210000000000001</v>
      </c>
      <c r="H10" s="156" t="s">
        <v>446</v>
      </c>
    </row>
    <row r="12" spans="1:8" x14ac:dyDescent="0.2">
      <c r="A12" s="268" t="s">
        <v>394</v>
      </c>
      <c r="B12" s="268"/>
      <c r="C12" s="268"/>
      <c r="D12" s="268"/>
      <c r="E12" s="268"/>
      <c r="F12" s="268"/>
    </row>
    <row r="13" spans="1:8" x14ac:dyDescent="0.2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">
      <c r="A14" s="95" t="s">
        <v>494</v>
      </c>
      <c r="B14" s="91" t="s">
        <v>497</v>
      </c>
      <c r="C14" s="91">
        <v>1</v>
      </c>
      <c r="D14" s="92">
        <v>7.4</v>
      </c>
      <c r="E14" s="93">
        <f>D14*C14</f>
        <v>7.4</v>
      </c>
      <c r="F14" s="94">
        <f t="shared" ref="F14:F20" si="2">E14/yield</f>
        <v>7.400000000000001E-2</v>
      </c>
    </row>
    <row r="15" spans="1:8" x14ac:dyDescent="0.2">
      <c r="A15" s="95" t="s">
        <v>495</v>
      </c>
      <c r="B15" s="95" t="s">
        <v>498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6.4000000000000001E-2</v>
      </c>
    </row>
    <row r="16" spans="1:8" x14ac:dyDescent="0.2">
      <c r="A16" s="248" t="s">
        <v>496</v>
      </c>
      <c r="B16" s="95" t="s">
        <v>499</v>
      </c>
      <c r="C16" s="95">
        <v>1</v>
      </c>
      <c r="D16" s="93">
        <v>1.8</v>
      </c>
      <c r="E16" s="93">
        <f t="shared" si="3"/>
        <v>1.8</v>
      </c>
      <c r="F16" s="94">
        <f t="shared" si="2"/>
        <v>1.8000000000000002E-2</v>
      </c>
    </row>
    <row r="17" spans="1:8" x14ac:dyDescent="0.2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395</v>
      </c>
      <c r="B21" s="268"/>
      <c r="C21" s="268"/>
      <c r="D21" s="268"/>
      <c r="E21" s="80">
        <f>SUM(E14:E20)</f>
        <v>15.600000000000001</v>
      </c>
      <c r="F21" s="80">
        <f>SUM(F14:F20)</f>
        <v>0.15600000000000003</v>
      </c>
      <c r="H21" s="156" t="s">
        <v>446</v>
      </c>
    </row>
    <row r="23" spans="1:8" x14ac:dyDescent="0.2">
      <c r="A23" s="270" t="s">
        <v>396</v>
      </c>
      <c r="B23" s="270"/>
      <c r="C23" s="270"/>
      <c r="D23" s="270"/>
      <c r="E23" s="270"/>
      <c r="F23" s="270"/>
    </row>
    <row r="24" spans="1:8" x14ac:dyDescent="0.2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">
      <c r="A25" s="83" t="s">
        <v>528</v>
      </c>
      <c r="B25" s="83" t="s">
        <v>529</v>
      </c>
      <c r="C25" s="83">
        <v>4</v>
      </c>
      <c r="D25" s="84">
        <v>2.87</v>
      </c>
      <c r="E25" s="85">
        <f>D25*C25</f>
        <v>11.48</v>
      </c>
      <c r="F25" s="86">
        <f t="shared" ref="F25:F31" si="4">E25/yield</f>
        <v>0.1148</v>
      </c>
    </row>
    <row r="26" spans="1:8" x14ac:dyDescent="0.2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0" t="s">
        <v>397</v>
      </c>
      <c r="B32" s="270"/>
      <c r="C32" s="270"/>
      <c r="D32" s="270"/>
      <c r="E32" s="81">
        <f>SUM(E25:E31)</f>
        <v>11.48</v>
      </c>
      <c r="F32" s="81">
        <f>SUM(F25:F31)</f>
        <v>0.1148</v>
      </c>
      <c r="H32" s="156" t="s">
        <v>446</v>
      </c>
    </row>
    <row r="34" spans="1:8" x14ac:dyDescent="0.2">
      <c r="A34" s="269" t="s">
        <v>428</v>
      </c>
      <c r="B34" s="269"/>
      <c r="C34" s="269"/>
      <c r="D34" s="269"/>
      <c r="E34" s="269"/>
      <c r="F34" s="269"/>
    </row>
    <row r="35" spans="1:8" x14ac:dyDescent="0.2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">
      <c r="A46" s="269" t="s">
        <v>429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0" t="s">
        <v>185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46" customFormat="1" ht="38.25" x14ac:dyDescent="0.2">
      <c r="A2" s="272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520</v>
      </c>
      <c r="C3" s="234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6.2894474999999996</v>
      </c>
      <c r="I3" s="59">
        <f>H3*G3</f>
        <v>0.26473439732142856</v>
      </c>
      <c r="J3" s="59">
        <f t="shared" ref="J3:J14" si="4">IF(B3&gt;0,VLOOKUP($B3,pre_implement,31),0)</f>
        <v>17.308559520000003</v>
      </c>
      <c r="K3" s="60">
        <f>J3*G3</f>
        <v>0.72854906142857156</v>
      </c>
      <c r="L3" s="174" t="s">
        <v>504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7.1213849999999983</v>
      </c>
      <c r="Q3" s="59">
        <f>P3*G3</f>
        <v>0.29975217474489785</v>
      </c>
      <c r="R3" s="59">
        <f>I3+Q3</f>
        <v>0.56448657206632635</v>
      </c>
      <c r="S3" s="59">
        <f t="shared" ref="S3:S14" si="8">IF(L3&gt;0,VLOOKUP($L3,tractor_data,24),0)</f>
        <v>20.860910459999996</v>
      </c>
      <c r="T3" s="59">
        <f>S3*G3</f>
        <v>0.87807403721938759</v>
      </c>
      <c r="U3" s="59">
        <f>T3+K3</f>
        <v>1.606623098647959</v>
      </c>
    </row>
    <row r="4" spans="1:21" x14ac:dyDescent="0.25">
      <c r="A4" s="273"/>
      <c r="B4" s="177" t="s">
        <v>521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14.609233333333332</v>
      </c>
      <c r="I4" s="59">
        <f t="shared" ref="I4:I14" si="10">H4*G4</f>
        <v>0.89677213541666667</v>
      </c>
      <c r="J4" s="59">
        <f t="shared" si="4"/>
        <v>42.103810466666665</v>
      </c>
      <c r="K4" s="60">
        <f t="shared" ref="K4:K14" si="11">J4*G4</f>
        <v>2.5844972942708333</v>
      </c>
      <c r="L4" s="174" t="s">
        <v>503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12.349649999999999</v>
      </c>
      <c r="Q4" s="59">
        <f t="shared" ref="Q4:Q14" si="13">P4*G4</f>
        <v>0.75807003348214286</v>
      </c>
      <c r="R4" s="59">
        <f t="shared" ref="R4:R14" si="14">I4+Q4</f>
        <v>1.6548421688988095</v>
      </c>
      <c r="S4" s="59">
        <f t="shared" si="8"/>
        <v>36.176241399999995</v>
      </c>
      <c r="T4" s="59">
        <f t="shared" ref="T4:T14" si="15">S4*G4</f>
        <v>2.220639818080357</v>
      </c>
      <c r="U4" s="59">
        <f t="shared" ref="U4:U14" si="16">T4+K4</f>
        <v>4.8051371123511899</v>
      </c>
    </row>
    <row r="5" spans="1:21" x14ac:dyDescent="0.25">
      <c r="A5" s="273"/>
      <c r="B5" s="177" t="s">
        <v>502</v>
      </c>
      <c r="C5" s="234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4.8529687499999996</v>
      </c>
      <c r="I5" s="59">
        <f t="shared" si="10"/>
        <v>0.13687860576923075</v>
      </c>
      <c r="J5" s="59">
        <f t="shared" si="4"/>
        <v>8.0132219999999972</v>
      </c>
      <c r="K5" s="60">
        <f t="shared" si="11"/>
        <v>0.22601395384615378</v>
      </c>
      <c r="L5" s="174" t="s">
        <v>504</v>
      </c>
      <c r="M5" s="233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7.1213849999999983</v>
      </c>
      <c r="Q5" s="59">
        <f t="shared" si="13"/>
        <v>0.20085957692307688</v>
      </c>
      <c r="R5" s="59">
        <f t="shared" si="14"/>
        <v>0.3377381826923076</v>
      </c>
      <c r="S5" s="59">
        <f t="shared" si="8"/>
        <v>20.860910459999996</v>
      </c>
      <c r="T5" s="59">
        <f t="shared" si="15"/>
        <v>0.58838465399999984</v>
      </c>
      <c r="U5" s="59">
        <f t="shared" si="16"/>
        <v>0.81439860784615359</v>
      </c>
    </row>
    <row r="6" spans="1:21" x14ac:dyDescent="0.25">
      <c r="A6" s="273"/>
      <c r="B6" s="177" t="s">
        <v>522</v>
      </c>
      <c r="C6" s="234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10.994885999999997</v>
      </c>
      <c r="I6" s="59">
        <f t="shared" si="10"/>
        <v>1.5997849999999996</v>
      </c>
      <c r="J6" s="59">
        <f t="shared" si="4"/>
        <v>33.632134619999995</v>
      </c>
      <c r="K6" s="60">
        <f t="shared" si="11"/>
        <v>4.89356456111111</v>
      </c>
      <c r="L6" s="174" t="s">
        <v>503</v>
      </c>
      <c r="M6" s="233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12.349649999999999</v>
      </c>
      <c r="Q6" s="59">
        <f t="shared" si="13"/>
        <v>1.7969067460317458</v>
      </c>
      <c r="R6" s="59">
        <f t="shared" si="14"/>
        <v>3.3966917460317454</v>
      </c>
      <c r="S6" s="59">
        <f t="shared" si="8"/>
        <v>36.176241399999995</v>
      </c>
      <c r="T6" s="59">
        <f t="shared" si="15"/>
        <v>5.2637388280423272</v>
      </c>
      <c r="U6" s="59">
        <f t="shared" si="16"/>
        <v>10.157303389153437</v>
      </c>
    </row>
    <row r="7" spans="1:21" x14ac:dyDescent="0.25">
      <c r="A7" s="273"/>
      <c r="B7" s="177" t="s">
        <v>501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504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3"/>
      <c r="B8" s="177" t="s">
        <v>502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504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3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8.8362404300677007</v>
      </c>
      <c r="S15" s="61"/>
      <c r="T15" s="63"/>
      <c r="U15" s="63">
        <f>SUM(U3:U14)</f>
        <v>23.793766526180057</v>
      </c>
    </row>
    <row r="16" spans="1:21" x14ac:dyDescent="0.2">
      <c r="B16" s="156" t="s">
        <v>446</v>
      </c>
      <c r="C16" s="156"/>
    </row>
    <row r="17" spans="1:14" x14ac:dyDescent="0.2">
      <c r="A17" s="51"/>
      <c r="B17" s="260" t="s">
        <v>178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0" t="s">
        <v>196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s="54" customFormat="1" ht="42" x14ac:dyDescent="0.2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507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509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5.418154761904761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31.153534761904758</v>
      </c>
    </row>
    <row r="5" spans="1:21" x14ac:dyDescent="0.25">
      <c r="A5" s="275"/>
      <c r="B5" s="174" t="s">
        <v>508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504</v>
      </c>
      <c r="M5" s="239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5"/>
      <c r="B6" s="174"/>
      <c r="C6" s="238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9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8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9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8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9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8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9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8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9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6.7289622019047606</v>
      </c>
      <c r="S11" s="72"/>
      <c r="T11" s="75"/>
      <c r="U11" s="75">
        <f>SUM(U3:U10)</f>
        <v>34.682627283144761</v>
      </c>
    </row>
    <row r="12" spans="1:21" x14ac:dyDescent="0.2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6.42578125" style="1" bestFit="1" customWidth="1"/>
    <col min="34" max="34" width="7.85546875" style="1" bestFit="1" customWidth="1"/>
    <col min="35" max="16384" width="8.85546875" style="1"/>
  </cols>
  <sheetData>
    <row r="1" spans="1:34" x14ac:dyDescent="0.2">
      <c r="A1" s="278" t="s">
        <v>459</v>
      </c>
      <c r="B1" s="279"/>
      <c r="C1" s="280" t="s">
        <v>130</v>
      </c>
      <c r="D1" s="281"/>
      <c r="E1" s="281"/>
      <c r="F1" s="219">
        <v>0.09</v>
      </c>
    </row>
    <row r="2" spans="1:34" ht="15.95" thickBot="1" x14ac:dyDescent="0.25">
      <c r="C2" s="282" t="s">
        <v>129</v>
      </c>
      <c r="D2" s="283"/>
      <c r="E2" s="283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4" x14ac:dyDescent="0.2">
      <c r="C3" s="1"/>
      <c r="D3" s="218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4" s="15" customFormat="1" ht="11.1" x14ac:dyDescent="0.15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H4" s="16"/>
    </row>
    <row r="5" spans="1:34" x14ac:dyDescent="0.2">
      <c r="A5" s="246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4" x14ac:dyDescent="0.2">
      <c r="A6" s="246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4" x14ac:dyDescent="0.2">
      <c r="A7" s="246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4" x14ac:dyDescent="0.2">
      <c r="A8" s="246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4" x14ac:dyDescent="0.2">
      <c r="A9" s="246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4" x14ac:dyDescent="0.2">
      <c r="A10" s="246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4" x14ac:dyDescent="0.2">
      <c r="A11" s="246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4" x14ac:dyDescent="0.2">
      <c r="A12" s="246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4" x14ac:dyDescent="0.2">
      <c r="A13" s="246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4" x14ac:dyDescent="0.2">
      <c r="A14" s="246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4" x14ac:dyDescent="0.2">
      <c r="A15" s="246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4" x14ac:dyDescent="0.2">
      <c r="A16" s="246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4" x14ac:dyDescent="0.2">
      <c r="A17" s="246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4" x14ac:dyDescent="0.2">
      <c r="A18" s="246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4" x14ac:dyDescent="0.2">
      <c r="A19" s="246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4" x14ac:dyDescent="0.2">
      <c r="A20" s="246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4" s="13" customFormat="1" x14ac:dyDescent="0.2">
      <c r="A21" s="246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2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/>
      <c r="AH21" s="223"/>
    </row>
    <row r="22" spans="1:34" x14ac:dyDescent="0.2">
      <c r="A22" s="246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5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4" x14ac:dyDescent="0.2">
      <c r="A23" s="246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5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4" x14ac:dyDescent="0.2">
      <c r="A24" s="246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4" x14ac:dyDescent="0.2">
      <c r="A25" s="246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5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4" x14ac:dyDescent="0.2">
      <c r="A26" s="246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5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4" x14ac:dyDescent="0.2">
      <c r="A27" s="246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52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4" x14ac:dyDescent="0.2">
      <c r="A28" s="246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4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4" x14ac:dyDescent="0.2">
      <c r="A29" s="246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52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4" x14ac:dyDescent="0.2">
      <c r="A30" s="246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52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4" x14ac:dyDescent="0.2">
      <c r="A31" s="246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2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4" x14ac:dyDescent="0.2">
      <c r="A32" s="246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52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6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2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6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52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6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2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6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52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6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6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2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6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2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6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52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6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52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6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2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6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52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6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2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6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52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6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2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6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52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6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52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4" x14ac:dyDescent="0.2">
      <c r="A49" s="246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2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4" x14ac:dyDescent="0.2">
      <c r="A50" s="246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2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4" x14ac:dyDescent="0.2">
      <c r="A51" s="246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2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4" x14ac:dyDescent="0.2">
      <c r="A52" s="246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4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4" x14ac:dyDescent="0.2">
      <c r="A53" s="246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4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4" x14ac:dyDescent="0.25">
      <c r="A54" s="246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49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4" x14ac:dyDescent="0.25">
      <c r="A55" s="246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4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4" x14ac:dyDescent="0.25">
      <c r="A56" s="246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4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4" x14ac:dyDescent="0.25">
      <c r="A57" s="246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4" x14ac:dyDescent="0.25">
      <c r="A58" s="246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4" x14ac:dyDescent="0.25">
      <c r="A59" s="246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4" x14ac:dyDescent="0.25">
      <c r="A60" s="246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4" x14ac:dyDescent="0.25">
      <c r="A61" s="246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4" x14ac:dyDescent="0.25">
      <c r="A62" s="246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3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4" x14ac:dyDescent="0.25">
      <c r="A63" s="246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</row>
    <row r="64" spans="1:34" x14ac:dyDescent="0.25">
      <c r="A64" s="246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6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6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6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6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6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6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6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6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6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6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6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6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6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6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6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6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6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6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6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6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6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6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6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6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6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6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6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6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6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6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6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6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6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6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6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6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6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6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6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6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6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6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6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6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6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6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6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6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6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6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6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6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6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6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6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6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6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6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6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6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6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6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6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6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6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6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6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6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6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6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6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6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6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6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6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6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6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6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6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6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6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6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6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6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6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6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6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6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6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6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3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6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6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6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6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6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6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6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6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6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6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6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6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6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6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6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6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6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6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6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6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6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6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6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6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6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6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6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6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6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6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6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6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6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6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6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6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6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6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6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6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6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6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6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6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6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6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6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6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6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6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6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6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6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6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6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6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6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6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6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6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6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6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6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6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6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6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6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6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6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6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6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6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6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6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6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6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6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6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6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6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6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6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6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6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6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6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6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6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3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6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3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6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3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6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3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6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3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6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6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6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6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6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6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6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6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6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6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6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6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6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6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6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6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6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6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6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6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6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6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6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6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6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6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6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6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6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6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6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6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6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6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6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6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6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6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6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6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6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6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6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6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6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6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6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6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6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6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6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6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6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6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6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6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6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6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6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6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6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6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6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6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6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6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6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6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6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6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6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6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6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6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6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6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6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6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6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6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6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6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6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6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6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6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6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6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6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6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6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6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6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6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6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6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6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6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6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6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6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6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6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6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6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6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6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6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6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6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6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6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6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6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6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6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6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6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6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6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6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6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6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6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6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6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6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6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6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6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6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6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6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6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6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6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6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6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6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6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6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6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6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6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6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6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6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6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6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6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6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6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6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6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6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6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6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6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6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6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6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6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6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6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6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6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6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6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6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6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6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6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6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6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6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505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6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6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6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6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506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6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6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6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6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6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6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6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6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6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6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6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6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6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6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6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6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6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6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6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6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6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6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6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6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6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6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6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6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6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6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6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6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6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6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6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6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6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6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6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6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6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6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6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1" bestFit="1" customWidth="1"/>
    <col min="29" max="29" width="5" style="241" bestFit="1" customWidth="1"/>
    <col min="30" max="30" width="4.42578125" style="241" bestFit="1" customWidth="1"/>
    <col min="31" max="31" width="5.42578125" style="241" bestFit="1" customWidth="1"/>
    <col min="32" max="16384" width="8.85546875" style="1"/>
  </cols>
  <sheetData>
    <row r="1" spans="1:31" x14ac:dyDescent="0.2">
      <c r="A1" s="278" t="s">
        <v>458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35" customHeight="1" x14ac:dyDescent="0.15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2" t="s">
        <v>461</v>
      </c>
      <c r="AA3" s="242" t="s">
        <v>460</v>
      </c>
      <c r="AB3" s="243" t="s">
        <v>462</v>
      </c>
      <c r="AC3" s="242" t="s">
        <v>463</v>
      </c>
      <c r="AD3" s="242" t="s">
        <v>464</v>
      </c>
      <c r="AE3" s="242" t="s">
        <v>465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3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4">
        <f>((1.132-0.165*(L4^0.5)-0.0079*(M4^0.5))^2)*H4</f>
        <v>58362.92981482394</v>
      </c>
      <c r="AA4" s="244">
        <f>(H4-Z4)/L4</f>
        <v>19293.422515431339</v>
      </c>
      <c r="AB4" s="244">
        <f t="shared" ref="AB4:AB43" si="0">(Z4+H4)*intir</f>
        <v>31342.223683334156</v>
      </c>
      <c r="AC4" s="244">
        <f t="shared" ref="AC4:AC43" si="1">(Z4+H4)*itr</f>
        <v>8357.9263155557746</v>
      </c>
      <c r="AD4" s="244">
        <f>(AA4+AB4+AC4)/M4</f>
        <v>294.9678625716063</v>
      </c>
      <c r="AE4" s="245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3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4">
        <f t="shared" ref="Z5:Z11" si="3">((1.132-0.165*(L5^0.5)-0.0079*(M5^0.5))^2)*H5</f>
        <v>60655.759200406304</v>
      </c>
      <c r="AA5" s="244">
        <f t="shared" ref="AA5:AA43" si="4">(H5-Z5)/L5</f>
        <v>20051.378399966139</v>
      </c>
      <c r="AB5" s="244">
        <f t="shared" si="0"/>
        <v>32573.525328036565</v>
      </c>
      <c r="AC5" s="244">
        <f t="shared" si="1"/>
        <v>8686.2734208097518</v>
      </c>
      <c r="AD5" s="244">
        <f t="shared" ref="AD5:AD43" si="5">(AA5+AB5+AC5)/M5</f>
        <v>306.55588574406227</v>
      </c>
      <c r="AE5" s="245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3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4">
        <f t="shared" si="3"/>
        <v>60373.099642828514</v>
      </c>
      <c r="AA6" s="244">
        <f t="shared" si="4"/>
        <v>23008.28336309762</v>
      </c>
      <c r="AB6" s="244">
        <f t="shared" si="0"/>
        <v>35716.103967854557</v>
      </c>
      <c r="AC6" s="244">
        <f t="shared" si="1"/>
        <v>9524.294391427884</v>
      </c>
      <c r="AD6" s="244">
        <f t="shared" si="5"/>
        <v>227.49560574126687</v>
      </c>
      <c r="AE6" s="245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3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4">
        <f t="shared" si="3"/>
        <v>65017.184230738399</v>
      </c>
      <c r="AA7" s="244">
        <f t="shared" si="4"/>
        <v>24778.151314105129</v>
      </c>
      <c r="AB7" s="244">
        <f t="shared" si="0"/>
        <v>38463.496580766448</v>
      </c>
      <c r="AC7" s="244">
        <f t="shared" si="1"/>
        <v>10256.93242153772</v>
      </c>
      <c r="AD7" s="244">
        <f t="shared" si="5"/>
        <v>244.99526772136431</v>
      </c>
      <c r="AE7" s="245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4">
        <f t="shared" si="3"/>
        <v>69661.268818648285</v>
      </c>
      <c r="AA8" s="244">
        <f t="shared" si="4"/>
        <v>26548.019265112638</v>
      </c>
      <c r="AB8" s="244">
        <f t="shared" si="0"/>
        <v>41210.88919367834</v>
      </c>
      <c r="AC8" s="244">
        <f t="shared" si="1"/>
        <v>10989.570451647558</v>
      </c>
      <c r="AD8" s="244">
        <f t="shared" si="5"/>
        <v>262.49492970146179</v>
      </c>
      <c r="AE8" s="245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4">
        <f t="shared" si="3"/>
        <v>73748.063256008987</v>
      </c>
      <c r="AA9" s="244">
        <f t="shared" si="4"/>
        <v>28105.503061999247</v>
      </c>
      <c r="AB9" s="244">
        <f t="shared" si="0"/>
        <v>43628.59469304081</v>
      </c>
      <c r="AC9" s="244">
        <f t="shared" si="1"/>
        <v>11634.291918144216</v>
      </c>
      <c r="AD9" s="244">
        <f t="shared" si="5"/>
        <v>277.89463224394757</v>
      </c>
      <c r="AE9" s="245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4">
        <f t="shared" si="3"/>
        <v>53936.946554952265</v>
      </c>
      <c r="AA10" s="244">
        <f t="shared" si="4"/>
        <v>15258.006680630962</v>
      </c>
      <c r="AB10" s="244">
        <f t="shared" si="0"/>
        <v>20694.415189945703</v>
      </c>
      <c r="AC10" s="244">
        <f t="shared" si="1"/>
        <v>5518.5107173188535</v>
      </c>
      <c r="AD10" s="244">
        <f t="shared" si="5"/>
        <v>207.35466293947761</v>
      </c>
      <c r="AE10" s="245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4">
        <f t="shared" si="3"/>
        <v>3320.1122720909671</v>
      </c>
      <c r="AA11" s="244">
        <f t="shared" si="4"/>
        <v>2062.6941234220735</v>
      </c>
      <c r="AB11" s="244">
        <f t="shared" si="0"/>
        <v>3196.6148044881866</v>
      </c>
      <c r="AC11" s="244">
        <f t="shared" si="1"/>
        <v>852.43061453018311</v>
      </c>
      <c r="AD11" s="244">
        <f t="shared" si="5"/>
        <v>10.186232570734074</v>
      </c>
      <c r="AE11" s="245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4">
        <f>((0.981-0.093*(L12^0.5)-0.0058*(M12^0.5))^2)*H12</f>
        <v>4641.5533127051503</v>
      </c>
      <c r="AA12" s="244">
        <f t="shared" si="4"/>
        <v>1043.9304776639178</v>
      </c>
      <c r="AB12" s="244">
        <f t="shared" si="0"/>
        <v>2150.8319981434634</v>
      </c>
      <c r="AC12" s="244">
        <f t="shared" si="1"/>
        <v>573.55519950492351</v>
      </c>
      <c r="AD12" s="244">
        <f t="shared" si="5"/>
        <v>6.2805294588538416</v>
      </c>
      <c r="AE12" s="245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4">
        <f t="shared" ref="Z13:Z20" si="18">((0.981-0.093*(L13^0.5)-0.0058*(M13^0.5))^2)*H13</f>
        <v>8409.6960558152441</v>
      </c>
      <c r="AA13" s="244">
        <f t="shared" si="4"/>
        <v>1891.4224245846251</v>
      </c>
      <c r="AB13" s="244">
        <f t="shared" si="0"/>
        <v>3896.9375450233711</v>
      </c>
      <c r="AC13" s="244">
        <f t="shared" si="1"/>
        <v>1039.1833453395657</v>
      </c>
      <c r="AD13" s="244">
        <f t="shared" si="5"/>
        <v>11.379238858245937</v>
      </c>
      <c r="AE13" s="245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4">
        <f t="shared" si="18"/>
        <v>9707.3346163564711</v>
      </c>
      <c r="AA14" s="244">
        <f t="shared" si="4"/>
        <v>2183.2739559745378</v>
      </c>
      <c r="AB14" s="244">
        <f t="shared" si="0"/>
        <v>4498.2454154720817</v>
      </c>
      <c r="AC14" s="244">
        <f t="shared" si="1"/>
        <v>1199.5321107925554</v>
      </c>
      <c r="AD14" s="244">
        <f t="shared" si="5"/>
        <v>13.135085803731959</v>
      </c>
      <c r="AE14" s="245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4">
        <f t="shared" si="18"/>
        <v>4716.4170758132977</v>
      </c>
      <c r="AA15" s="244">
        <f t="shared" si="4"/>
        <v>1060.7680660133358</v>
      </c>
      <c r="AB15" s="244">
        <f t="shared" si="0"/>
        <v>2185.5228368231965</v>
      </c>
      <c r="AC15" s="244">
        <f t="shared" si="1"/>
        <v>582.80608981951912</v>
      </c>
      <c r="AD15" s="244">
        <f t="shared" si="5"/>
        <v>6.3818283210934181</v>
      </c>
      <c r="AE15" s="245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4">
        <f t="shared" si="18"/>
        <v>6538.1019781115556</v>
      </c>
      <c r="AA16" s="244">
        <f t="shared" si="4"/>
        <v>1470.4827158491742</v>
      </c>
      <c r="AB16" s="244">
        <f t="shared" si="0"/>
        <v>3029.66657803004</v>
      </c>
      <c r="AC16" s="244">
        <f t="shared" si="1"/>
        <v>807.91108747467729</v>
      </c>
      <c r="AD16" s="244">
        <f t="shared" si="5"/>
        <v>8.8467673022564863</v>
      </c>
      <c r="AE16" s="245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4">
        <f t="shared" si="18"/>
        <v>10830.291062978684</v>
      </c>
      <c r="AA17" s="244">
        <f t="shared" si="4"/>
        <v>2435.8377812158078</v>
      </c>
      <c r="AB17" s="244">
        <f t="shared" si="0"/>
        <v>5018.6079956680815</v>
      </c>
      <c r="AC17" s="244">
        <f t="shared" si="1"/>
        <v>1338.2954655114884</v>
      </c>
      <c r="AD17" s="244">
        <f t="shared" si="5"/>
        <v>14.654568737325629</v>
      </c>
      <c r="AE17" s="245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4">
        <f t="shared" si="18"/>
        <v>11953.247509600898</v>
      </c>
      <c r="AA18" s="244">
        <f t="shared" si="4"/>
        <v>2688.4016064570783</v>
      </c>
      <c r="AB18" s="244">
        <f t="shared" si="0"/>
        <v>5538.9705758640803</v>
      </c>
      <c r="AC18" s="244">
        <f t="shared" si="1"/>
        <v>1477.0588202304216</v>
      </c>
      <c r="AD18" s="244">
        <f t="shared" si="5"/>
        <v>16.174051670919301</v>
      </c>
      <c r="AE18" s="245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4">
        <f t="shared" si="18"/>
        <v>8734.1056959505531</v>
      </c>
      <c r="AA19" s="244">
        <f t="shared" si="4"/>
        <v>1964.3853074321034</v>
      </c>
      <c r="AB19" s="244">
        <f t="shared" si="0"/>
        <v>4047.2645126355496</v>
      </c>
      <c r="AC19" s="244">
        <f t="shared" si="1"/>
        <v>1079.2705367028132</v>
      </c>
      <c r="AD19" s="244">
        <f t="shared" si="5"/>
        <v>11.818200594617444</v>
      </c>
      <c r="AE19" s="245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4">
        <f t="shared" si="18"/>
        <v>9882.0167302754817</v>
      </c>
      <c r="AA20" s="244">
        <f t="shared" si="4"/>
        <v>2222.5616621231798</v>
      </c>
      <c r="AB20" s="244">
        <f t="shared" si="0"/>
        <v>4579.1907057247927</v>
      </c>
      <c r="AC20" s="244">
        <f t="shared" si="1"/>
        <v>1221.1175215266114</v>
      </c>
      <c r="AD20" s="244">
        <f t="shared" si="5"/>
        <v>13.371449815624306</v>
      </c>
      <c r="AE20" s="245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4">
        <f>((0.942-0.1*(L21^0.5)-0.0008*(M21^0.5))^2)*H21</f>
        <v>19635.157364915027</v>
      </c>
      <c r="AA21" s="244">
        <f t="shared" si="4"/>
        <v>3263.7337596489265</v>
      </c>
      <c r="AB21" s="244">
        <f t="shared" si="0"/>
        <v>7646.6328628423507</v>
      </c>
      <c r="AC21" s="244">
        <f t="shared" si="1"/>
        <v>2039.1020967579605</v>
      </c>
      <c r="AD21" s="244">
        <f t="shared" si="5"/>
        <v>21.582447865415396</v>
      </c>
      <c r="AE21" s="245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4">
        <f t="shared" ref="Z22:Z28" si="19">((0.942-0.1*(L22^0.5)-0.0008*(M22^0.5))^2)*H22</f>
        <v>23151.437526936261</v>
      </c>
      <c r="AA22" s="244">
        <f t="shared" si="4"/>
        <v>3848.2058909331236</v>
      </c>
      <c r="AB22" s="244">
        <f t="shared" si="0"/>
        <v>9015.9981774242624</v>
      </c>
      <c r="AC22" s="244">
        <f t="shared" si="1"/>
        <v>2404.2661806464703</v>
      </c>
      <c r="AD22" s="244">
        <f t="shared" si="5"/>
        <v>25.447450415006429</v>
      </c>
      <c r="AE22" s="245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4">
        <f t="shared" si="19"/>
        <v>16896.815291836545</v>
      </c>
      <c r="AA23" s="244">
        <f t="shared" si="4"/>
        <v>2808.5696220116747</v>
      </c>
      <c r="AB23" s="244">
        <f t="shared" si="0"/>
        <v>6580.224476265289</v>
      </c>
      <c r="AC23" s="244">
        <f t="shared" si="1"/>
        <v>1754.7265270040771</v>
      </c>
      <c r="AD23" s="244">
        <f t="shared" si="5"/>
        <v>18.5725343754684</v>
      </c>
      <c r="AE23" s="245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4">
        <f t="shared" si="19"/>
        <v>17705.870904337004</v>
      </c>
      <c r="AA24" s="244">
        <f t="shared" si="4"/>
        <v>2943.0499354044991</v>
      </c>
      <c r="AB24" s="244">
        <f t="shared" si="0"/>
        <v>6895.2996813903292</v>
      </c>
      <c r="AC24" s="244">
        <f t="shared" si="1"/>
        <v>1838.7465817040879</v>
      </c>
      <c r="AD24" s="244">
        <f t="shared" si="5"/>
        <v>19.461826997498196</v>
      </c>
      <c r="AE24" s="245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4">
        <f t="shared" si="19"/>
        <v>29966.175186074754</v>
      </c>
      <c r="AA25" s="244">
        <f t="shared" si="4"/>
        <v>4980.9439152803743</v>
      </c>
      <c r="AB25" s="244">
        <f t="shared" si="0"/>
        <v>11669.900866746726</v>
      </c>
      <c r="AC25" s="244">
        <f t="shared" si="1"/>
        <v>3111.9735644657935</v>
      </c>
      <c r="AD25" s="244">
        <f t="shared" si="5"/>
        <v>32.938030577488149</v>
      </c>
      <c r="AE25" s="245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4">
        <f t="shared" si="19"/>
        <v>35473.976855789428</v>
      </c>
      <c r="AA26" s="244">
        <f t="shared" si="4"/>
        <v>5896.4445103007538</v>
      </c>
      <c r="AB26" s="244">
        <f t="shared" si="0"/>
        <v>13814.835917021046</v>
      </c>
      <c r="AC26" s="244">
        <f t="shared" si="1"/>
        <v>3683.9562445389461</v>
      </c>
      <c r="AD26" s="244">
        <f t="shared" si="5"/>
        <v>38.992061119767911</v>
      </c>
      <c r="AE26" s="245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4">
        <f t="shared" si="19"/>
        <v>39519.254918291728</v>
      </c>
      <c r="AA27" s="244">
        <f t="shared" si="4"/>
        <v>6568.846077264875</v>
      </c>
      <c r="AB27" s="244">
        <f t="shared" si="0"/>
        <v>15390.211942646252</v>
      </c>
      <c r="AC27" s="244">
        <f t="shared" si="1"/>
        <v>4104.0565180390013</v>
      </c>
      <c r="AD27" s="244">
        <f t="shared" si="5"/>
        <v>43.438524229916879</v>
      </c>
      <c r="AE27" s="245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4">
        <f t="shared" si="19"/>
        <v>44498.058687525343</v>
      </c>
      <c r="AA28" s="244">
        <f t="shared" si="4"/>
        <v>7396.4172366053326</v>
      </c>
      <c r="AB28" s="244">
        <f t="shared" si="0"/>
        <v>17329.13628187728</v>
      </c>
      <c r="AC28" s="244">
        <f t="shared" si="1"/>
        <v>4621.1030085006078</v>
      </c>
      <c r="AD28" s="244">
        <f t="shared" si="5"/>
        <v>48.911094211638698</v>
      </c>
      <c r="AE28" s="245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4">
        <f>((0.976-0.119*(L29^0.5)-0.0019*(M29^0.5))^2)*H29</f>
        <v>37865.596787051727</v>
      </c>
      <c r="AA29" s="244">
        <f t="shared" si="4"/>
        <v>8831.5145152105888</v>
      </c>
      <c r="AB29" s="244">
        <f t="shared" si="0"/>
        <v>17943.515710834654</v>
      </c>
      <c r="AC29" s="244">
        <f t="shared" si="1"/>
        <v>4784.9375228892413</v>
      </c>
      <c r="AD29" s="244">
        <f t="shared" si="5"/>
        <v>52.599946248224143</v>
      </c>
      <c r="AE29" s="245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4">
        <f t="shared" ref="Z30:Z40" si="20">((0.976-0.119*(L30^0.5)-0.0019*(M30^0.5))^2)*H30</f>
        <v>37865.596787051727</v>
      </c>
      <c r="AA30" s="244">
        <f t="shared" si="4"/>
        <v>8831.5145152105888</v>
      </c>
      <c r="AB30" s="244">
        <f t="shared" si="0"/>
        <v>17943.515710834654</v>
      </c>
      <c r="AC30" s="244">
        <f t="shared" si="1"/>
        <v>4784.9375228892413</v>
      </c>
      <c r="AD30" s="244">
        <f t="shared" si="5"/>
        <v>52.599946248224143</v>
      </c>
      <c r="AE30" s="245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4">
        <f t="shared" si="20"/>
        <v>40535.60681690793</v>
      </c>
      <c r="AA31" s="244">
        <f t="shared" si="4"/>
        <v>9454.2495130780026</v>
      </c>
      <c r="AB31" s="244">
        <f t="shared" si="0"/>
        <v>19208.763613521711</v>
      </c>
      <c r="AC31" s="244">
        <f t="shared" si="1"/>
        <v>5122.3369636057896</v>
      </c>
      <c r="AD31" s="244">
        <f t="shared" si="5"/>
        <v>56.30891681700917</v>
      </c>
      <c r="AE31" s="245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4">
        <f t="shared" si="20"/>
        <v>54856.569704318521</v>
      </c>
      <c r="AA32" s="244">
        <f t="shared" si="4"/>
        <v>12794.373592548674</v>
      </c>
      <c r="AB32" s="244">
        <f t="shared" si="0"/>
        <v>25995.093273388666</v>
      </c>
      <c r="AC32" s="244">
        <f t="shared" si="1"/>
        <v>6932.0248729036448</v>
      </c>
      <c r="AD32" s="244">
        <f t="shared" si="5"/>
        <v>76.20248623140165</v>
      </c>
      <c r="AE32" s="245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4">
        <f t="shared" si="20"/>
        <v>67235.707115470053</v>
      </c>
      <c r="AA33" s="244">
        <f t="shared" si="4"/>
        <v>15681.599491752137</v>
      </c>
      <c r="AB33" s="244">
        <f t="shared" si="0"/>
        <v>31861.242640392305</v>
      </c>
      <c r="AC33" s="244">
        <f t="shared" si="1"/>
        <v>8496.3313707712823</v>
      </c>
      <c r="AD33" s="244">
        <f t="shared" si="5"/>
        <v>93.398622504859532</v>
      </c>
      <c r="AE33" s="245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4">
        <f t="shared" si="20"/>
        <v>67235.707115470053</v>
      </c>
      <c r="AA34" s="244">
        <f t="shared" si="4"/>
        <v>15681.599491752137</v>
      </c>
      <c r="AB34" s="244">
        <f t="shared" si="0"/>
        <v>31861.242640392305</v>
      </c>
      <c r="AC34" s="244">
        <f t="shared" si="1"/>
        <v>8496.3313707712823</v>
      </c>
      <c r="AD34" s="244">
        <f t="shared" si="5"/>
        <v>93.398622504859532</v>
      </c>
      <c r="AE34" s="245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4">
        <f t="shared" si="20"/>
        <v>68206.619853599579</v>
      </c>
      <c r="AA35" s="244">
        <f t="shared" si="4"/>
        <v>15908.048581885743</v>
      </c>
      <c r="AB35" s="244">
        <f t="shared" si="0"/>
        <v>32321.332786823961</v>
      </c>
      <c r="AC35" s="244">
        <f t="shared" si="1"/>
        <v>8619.0220764863898</v>
      </c>
      <c r="AD35" s="244">
        <f t="shared" si="5"/>
        <v>94.747339075326835</v>
      </c>
      <c r="AE35" s="245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4">
        <f t="shared" si="20"/>
        <v>65779.33800827575</v>
      </c>
      <c r="AA36" s="244">
        <f t="shared" si="4"/>
        <v>15341.925856551732</v>
      </c>
      <c r="AB36" s="244">
        <f t="shared" si="0"/>
        <v>31171.107420744818</v>
      </c>
      <c r="AC36" s="244">
        <f t="shared" si="1"/>
        <v>8312.2953121986193</v>
      </c>
      <c r="AD36" s="244">
        <f t="shared" si="5"/>
        <v>91.375547649158619</v>
      </c>
      <c r="AE36" s="245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4">
        <f t="shared" si="20"/>
        <v>75973.921758635828</v>
      </c>
      <c r="AA37" s="244">
        <f t="shared" si="4"/>
        <v>17719.64130295458</v>
      </c>
      <c r="AB37" s="244">
        <f t="shared" si="0"/>
        <v>36002.053958277218</v>
      </c>
      <c r="AC37" s="244">
        <f t="shared" si="1"/>
        <v>9600.5477222072604</v>
      </c>
      <c r="AD37" s="244">
        <f t="shared" si="5"/>
        <v>105.53707163906509</v>
      </c>
      <c r="AE37" s="245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4">
        <f t="shared" si="20"/>
        <v>88353.059169787346</v>
      </c>
      <c r="AA38" s="244">
        <f t="shared" si="4"/>
        <v>20606.867202158046</v>
      </c>
      <c r="AB38" s="244">
        <f t="shared" si="0"/>
        <v>41868.203325280854</v>
      </c>
      <c r="AC38" s="244">
        <f t="shared" si="1"/>
        <v>11164.854220074894</v>
      </c>
      <c r="AD38" s="244">
        <f t="shared" si="5"/>
        <v>122.733207912523</v>
      </c>
      <c r="AE38" s="245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4">
        <f t="shared" si="20"/>
        <v>96848.545628420747</v>
      </c>
      <c r="AA39" s="244">
        <f t="shared" si="4"/>
        <v>22588.296740827085</v>
      </c>
      <c r="AB39" s="244">
        <f t="shared" si="0"/>
        <v>45893.992106557867</v>
      </c>
      <c r="AC39" s="244">
        <f t="shared" si="1"/>
        <v>12238.397895082098</v>
      </c>
      <c r="AD39" s="244">
        <f t="shared" si="5"/>
        <v>134.53447790411175</v>
      </c>
      <c r="AE39" s="245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4">
        <f t="shared" si="20"/>
        <v>87624.874616190209</v>
      </c>
      <c r="AA40" s="244">
        <f t="shared" si="4"/>
        <v>20437.030384557842</v>
      </c>
      <c r="AB40" s="244">
        <f t="shared" si="0"/>
        <v>41523.135715457116</v>
      </c>
      <c r="AC40" s="244">
        <f t="shared" si="1"/>
        <v>11072.836190788565</v>
      </c>
      <c r="AD40" s="244">
        <f t="shared" si="5"/>
        <v>121.72167048467256</v>
      </c>
      <c r="AE40" s="245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4">
        <f>((0.786-0.063*(L41^0.5)-0.0033*(M41^0.5))^2)*H41</f>
        <v>1706.720041613072</v>
      </c>
      <c r="AA41" s="244">
        <f t="shared" si="4"/>
        <v>358.76642559906622</v>
      </c>
      <c r="AB41" s="244">
        <f t="shared" si="0"/>
        <v>759.25530374517643</v>
      </c>
      <c r="AC41" s="244">
        <f t="shared" si="1"/>
        <v>202.46808099871373</v>
      </c>
      <c r="AD41" s="244">
        <f t="shared" si="5"/>
        <v>6.6024490517147818</v>
      </c>
      <c r="AE41" s="245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4">
        <f t="shared" ref="Z42:Z43" si="21">((0.786-0.063*(L42^0.5)-0.0033*(M42^0.5))^2)*H42</f>
        <v>3019.5816120846662</v>
      </c>
      <c r="AA42" s="244">
        <f t="shared" si="4"/>
        <v>634.74059913680946</v>
      </c>
      <c r="AB42" s="244">
        <f t="shared" si="0"/>
        <v>1343.2978450876199</v>
      </c>
      <c r="AC42" s="244">
        <f t="shared" si="1"/>
        <v>358.21275869003199</v>
      </c>
      <c r="AD42" s="244">
        <f t="shared" si="5"/>
        <v>11.681256014572307</v>
      </c>
      <c r="AE42" s="245">
        <f t="shared" si="6"/>
        <v>4.2936140395723079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4">
        <f t="shared" si="21"/>
        <v>3754.7840915487591</v>
      </c>
      <c r="AA43" s="244">
        <f t="shared" si="4"/>
        <v>789.28613631794565</v>
      </c>
      <c r="AB43" s="244">
        <f t="shared" si="0"/>
        <v>1670.3616682393881</v>
      </c>
      <c r="AC43" s="244">
        <f t="shared" si="1"/>
        <v>445.42977819717021</v>
      </c>
      <c r="AD43" s="244">
        <f t="shared" si="5"/>
        <v>14.525387913772519</v>
      </c>
      <c r="AE43" s="245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10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8" t="s">
        <v>457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35" customHeight="1" x14ac:dyDescent="0.15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  <c r="AH5" s="223"/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  <c r="AH6" s="223"/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  <c r="AH7" s="223"/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  <c r="AH8" s="223"/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  <c r="AH9" s="223"/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  <c r="AH10" s="223"/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  <c r="AH11" s="223"/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  <c r="AH12" s="223"/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  <c r="AH13" s="223"/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  <c r="AH14" s="223"/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  <c r="AH15" s="223"/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  <c r="AH16" s="223"/>
    </row>
    <row r="17" spans="1:34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  <c r="AH17" s="223"/>
    </row>
    <row r="18" spans="1:34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7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4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  <c r="AH19" s="223"/>
    </row>
    <row r="20" spans="1:34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  <c r="AH20" s="223"/>
    </row>
    <row r="21" spans="1:34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  <c r="AH21" s="223"/>
    </row>
    <row r="22" spans="1:34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  <c r="AH22" s="223"/>
    </row>
    <row r="23" spans="1:34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  <c r="AH23" s="223"/>
    </row>
    <row r="24" spans="1:34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  <c r="AH24" s="223"/>
    </row>
    <row r="25" spans="1:34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  <c r="AH25" s="223"/>
    </row>
    <row r="26" spans="1:34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  <c r="AH26" s="223"/>
    </row>
    <row r="27" spans="1:34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  <c r="AH27" s="223"/>
    </row>
    <row r="28" spans="1:34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  <c r="AH28" s="223"/>
    </row>
    <row r="29" spans="1:34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  <c r="AH29" s="223"/>
    </row>
    <row r="30" spans="1:34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  <c r="AH30" s="223"/>
    </row>
    <row r="31" spans="1:34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  <c r="AH31" s="223"/>
    </row>
    <row r="32" spans="1:34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  <c r="AH32" s="223"/>
    </row>
    <row r="33" spans="4:34" x14ac:dyDescent="0.2">
      <c r="D33" s="164" t="s">
        <v>452</v>
      </c>
      <c r="G33" s="164" t="str">
        <f t="shared" si="14"/>
        <v/>
      </c>
      <c r="AH33" s="223"/>
    </row>
    <row r="34" spans="4:34" x14ac:dyDescent="0.2">
      <c r="D34" s="164" t="s">
        <v>452</v>
      </c>
      <c r="G34" s="164" t="str">
        <f t="shared" si="14"/>
        <v/>
      </c>
      <c r="AH34" s="223"/>
    </row>
    <row r="35" spans="4:34" x14ac:dyDescent="0.2">
      <c r="D35" s="164" t="s">
        <v>452</v>
      </c>
      <c r="G35" s="164" t="str">
        <f t="shared" si="14"/>
        <v/>
      </c>
      <c r="AH35" s="223"/>
    </row>
    <row r="36" spans="4:34" x14ac:dyDescent="0.2">
      <c r="D36" s="164" t="s">
        <v>452</v>
      </c>
      <c r="G36" s="164" t="str">
        <f t="shared" si="14"/>
        <v/>
      </c>
      <c r="AH36" s="223"/>
    </row>
    <row r="37" spans="4:34" x14ac:dyDescent="0.2">
      <c r="D37" s="164" t="s">
        <v>452</v>
      </c>
      <c r="G37" s="164" t="str">
        <f t="shared" si="14"/>
        <v/>
      </c>
      <c r="AH37" s="223"/>
    </row>
    <row r="38" spans="4:34" x14ac:dyDescent="0.2">
      <c r="D38" s="164" t="s">
        <v>452</v>
      </c>
      <c r="G38" s="164" t="str">
        <f t="shared" si="14"/>
        <v/>
      </c>
      <c r="AH38" s="223"/>
    </row>
    <row r="39" spans="4:34" x14ac:dyDescent="0.2">
      <c r="D39" s="164" t="s">
        <v>452</v>
      </c>
      <c r="G39" s="164" t="str">
        <f t="shared" si="14"/>
        <v/>
      </c>
      <c r="AH39" s="223"/>
    </row>
    <row r="40" spans="4:34" x14ac:dyDescent="0.2">
      <c r="D40" s="164" t="s">
        <v>452</v>
      </c>
      <c r="G40" s="164" t="str">
        <f t="shared" si="14"/>
        <v/>
      </c>
      <c r="AH40" s="223"/>
    </row>
    <row r="41" spans="4:34" x14ac:dyDescent="0.2">
      <c r="D41" s="164" t="s">
        <v>452</v>
      </c>
      <c r="G41" s="164" t="str">
        <f t="shared" si="14"/>
        <v/>
      </c>
      <c r="AH41" s="223"/>
    </row>
    <row r="42" spans="4:34" x14ac:dyDescent="0.2">
      <c r="D42" s="164" t="s">
        <v>452</v>
      </c>
      <c r="G42" s="164" t="str">
        <f t="shared" si="14"/>
        <v/>
      </c>
      <c r="AH42" s="223"/>
    </row>
    <row r="43" spans="4:34" x14ac:dyDescent="0.2">
      <c r="D43" s="164" t="s">
        <v>452</v>
      </c>
      <c r="G43" s="164" t="str">
        <f t="shared" si="14"/>
        <v/>
      </c>
      <c r="AH43" s="223"/>
    </row>
    <row r="44" spans="4:34" x14ac:dyDescent="0.2">
      <c r="D44" s="164" t="s">
        <v>452</v>
      </c>
      <c r="G44" s="164" t="str">
        <f t="shared" si="14"/>
        <v/>
      </c>
      <c r="AH44" s="22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2014-01-13T20:58:31Z</cp:lastPrinted>
  <dcterms:created xsi:type="dcterms:W3CDTF">2010-11-24T19:49:39Z</dcterms:created>
  <dcterms:modified xsi:type="dcterms:W3CDTF">2017-01-27T19:52:40Z</dcterms:modified>
</cp:coreProperties>
</file>